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19"/>
  <workbookPr/>
  <mc:AlternateContent xmlns:mc="http://schemas.openxmlformats.org/markup-compatibility/2006">
    <mc:Choice Requires="x15">
      <x15ac:absPath xmlns:x15ac="http://schemas.microsoft.com/office/spreadsheetml/2010/11/ac" url="https://ssecom.sharepoint.com/teams/EEMD/Shared Documents/CUSC Mods and charging/Reference Node CMP423/"/>
    </mc:Choice>
  </mc:AlternateContent>
  <xr:revisionPtr revIDLastSave="0" documentId="8_{D49B7BD4-CD87-4B51-AECD-1BAADA6BB8CD}" xr6:coauthVersionLast="47" xr6:coauthVersionMax="47" xr10:uidLastSave="{00000000-0000-0000-0000-000000000000}"/>
  <bookViews>
    <workbookView xWindow="-10470" yWindow="-21710" windowWidth="38620" windowHeight="21100" xr2:uid="{A6B2FBDD-B93D-4052-B9CF-DDBA93A5AECD}"/>
  </bookViews>
  <sheets>
    <sheet name="Charges in historical context" sheetId="3" r:id="rId1"/>
    <sheet name="CfD Customer cost" sheetId="4" r:id="rId2"/>
  </sheets>
  <externalReferences>
    <externalReference r:id="rId3"/>
    <externalReference r:id="rId4"/>
  </externalReferences>
  <definedNames>
    <definedName name="GenInputGenZone">[1]GenInput!$V$35:$V$704</definedName>
    <definedName name="TariffPSGen">[1]GenInput!$S$35:$S$704</definedName>
    <definedName name="TariffTEC">[1]GenInput!$D$35:$D$704</definedName>
    <definedName name="TariffYRGen">[1]GenInput!$T$35:$T$704</definedName>
    <definedName name="TariffYRNSGen">[1]GenInput!$U$35:$U$704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1" i="4" l="1"/>
  <c r="O11" i="4" s="1"/>
  <c r="M10" i="4"/>
  <c r="O10" i="4" s="1"/>
  <c r="M9" i="4"/>
  <c r="O9" i="4" s="1"/>
  <c r="M8" i="4"/>
  <c r="O8" i="4" s="1"/>
  <c r="O13" i="4" s="1"/>
  <c r="O16" i="4" s="1"/>
  <c r="E6" i="4"/>
  <c r="O15" i="4" s="1"/>
  <c r="E5" i="4"/>
  <c r="E4" i="4"/>
</calcChain>
</file>

<file path=xl/sharedStrings.xml><?xml version="1.0" encoding="utf-8"?>
<sst xmlns="http://schemas.openxmlformats.org/spreadsheetml/2006/main" count="154" uniqueCount="69">
  <si>
    <t>Revenue recovered from generation £m</t>
  </si>
  <si>
    <t>Baseline</t>
  </si>
  <si>
    <t>CMP423</t>
  </si>
  <si>
    <t>Reference for Baseline</t>
  </si>
  <si>
    <t>2018/19</t>
  </si>
  <si>
    <t>Final-TNUoS Tariffs for 2018-19 - Tables.xlsm</t>
  </si>
  <si>
    <t>2019/20</t>
  </si>
  <si>
    <t>Final-TNUoS Tariffs for 2019-20 - Tables.xlsm</t>
  </si>
  <si>
    <t>2020/21</t>
  </si>
  <si>
    <t>Final-TNUoS Tariffs for 2020-21 Tables (external).xlsx</t>
  </si>
  <si>
    <t>2021/22</t>
  </si>
  <si>
    <t>Final TNUoS Tariffs for 2021-22 -Tables (Published) V2.xlsx</t>
  </si>
  <si>
    <t>2022/23</t>
  </si>
  <si>
    <t>Final TNUoS Tariffs for 2022-23 -Tables (Published).xlsx</t>
  </si>
  <si>
    <t>2023/24</t>
  </si>
  <si>
    <t>Final 2023-24 TNUoS Tariff Report Tables_Revised_130223.xlsx</t>
  </si>
  <si>
    <t>2024/25</t>
  </si>
  <si>
    <t>2024-25 TNUoS Tariff Report Tables - Jan24_External v1.xlsx</t>
  </si>
  <si>
    <t>2025/26</t>
  </si>
  <si>
    <t>2025-26 TNUoS Tariff Report Tables - Jan25_External.xlsx</t>
  </si>
  <si>
    <t>2026/27</t>
  </si>
  <si>
    <t>5-Year TNUoS Tariff Report Tables - Apr24v3_External.xlsx</t>
  </si>
  <si>
    <t>2027/28</t>
  </si>
  <si>
    <t>2028/29</t>
  </si>
  <si>
    <t>2029/30</t>
  </si>
  <si>
    <t>Zone</t>
  </si>
  <si>
    <t>Zone Name</t>
  </si>
  <si>
    <t>Northern Scotland</t>
  </si>
  <si>
    <t xml:space="preserve">-       </t>
  </si>
  <si>
    <t>-</t>
  </si>
  <si>
    <t xml:space="preserve"> -       </t>
  </si>
  <si>
    <t>Southern Scotland</t>
  </si>
  <si>
    <t>Northern</t>
  </si>
  <si>
    <t>North West</t>
  </si>
  <si>
    <t>Yorkshire</t>
  </si>
  <si>
    <t>N Wales &amp; Mersey</t>
  </si>
  <si>
    <t>East Midlands</t>
  </si>
  <si>
    <t>Midlands</t>
  </si>
  <si>
    <t>Eastern</t>
  </si>
  <si>
    <t>South Wales</t>
  </si>
  <si>
    <t>South East</t>
  </si>
  <si>
    <t>London</t>
  </si>
  <si>
    <t>Southern</t>
  </si>
  <si>
    <t>South Western</t>
  </si>
  <si>
    <t>Northern Scotland CMP423</t>
  </si>
  <si>
    <t>Northern CMP423</t>
  </si>
  <si>
    <t>Midlands CMP423</t>
  </si>
  <si>
    <t>South Western CMP423</t>
  </si>
  <si>
    <t>2024/25 difference</t>
  </si>
  <si>
    <t>2029/30 difference</t>
  </si>
  <si>
    <t>Scotland average</t>
  </si>
  <si>
    <t>Aurora Customer cost impact numbers</t>
  </si>
  <si>
    <t>Aurora report - FINAL-TNUoS_proposal_consumer_impact_under_2030-20250429-ISSUE_original.pdf</t>
  </si>
  <si>
    <t>£/kW</t>
  </si>
  <si>
    <t>MWh</t>
  </si>
  <si>
    <t>£/MWh equivalent</t>
  </si>
  <si>
    <t>£/MWh change in bids</t>
  </si>
  <si>
    <t>Modification</t>
  </si>
  <si>
    <t>Scot lower range</t>
  </si>
  <si>
    <t>Scot upper range</t>
  </si>
  <si>
    <t>Average</t>
  </si>
  <si>
    <t>Aurora £m saving</t>
  </si>
  <si>
    <t>£m saving per £1 on strike price</t>
  </si>
  <si>
    <t>CMP444 (WACM1)</t>
  </si>
  <si>
    <t>CMP444 (WACM5)</t>
  </si>
  <si>
    <t>CMP444 (Original)</t>
  </si>
  <si>
    <t>CMP432</t>
  </si>
  <si>
    <t>CMP423 saving £/MWh</t>
  </si>
  <si>
    <t>CMP423 saving £m to customers 2028-2050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</si>
</sst>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3">
    <font>
      <sz val="11"/>
      <color theme="1"/>
      <name val="Aptos Narrow"/>
      <family val="2"/>
      <scheme val="minor"/>
    </font>
    <font>
      <b/>
      <sz val="11"/>
      <name val="Aptos Narrow"/>
      <family val="2"/>
      <scheme val="minor"/>
    </font>
    <font>
      <sz val="8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u/>
      <sz val="11"/>
      <color theme="10"/>
      <name val="Aptos Narrow"/>
      <family val="2"/>
      <scheme val="minor"/>
    </font>
    <font>
      <sz val="10"/>
      <name val="Arial"/>
      <family val="2"/>
    </font>
    <font>
      <sz val="11"/>
      <color rgb="FF000000"/>
      <name val="Calibri"/>
      <family val="2"/>
    </font>
    <font>
      <sz val="11"/>
      <color rgb="FF000000"/>
      <name val="Poppins"/>
    </font>
    <font>
      <b/>
      <sz val="10"/>
      <color rgb="FFFFFFFF"/>
      <name val="Arial"/>
      <family val="2"/>
    </font>
    <font>
      <sz val="11"/>
      <color rgb="FFFFFFFF"/>
      <name val="Poppins"/>
    </font>
    <font>
      <b/>
      <u/>
      <sz val="11"/>
      <color theme="1"/>
      <name val="Aptos Narrow"/>
      <family val="2"/>
      <scheme val="minor"/>
    </font>
    <font>
      <sz val="11"/>
      <color rgb="FF000000"/>
      <name val="Aptos Narrow"/>
      <family val="2"/>
      <scheme val="minor"/>
    </font>
    <font>
      <b/>
      <sz val="11"/>
      <color rgb="FF000000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6A2C91"/>
        <bgColor rgb="FF000000"/>
      </patternFill>
    </fill>
    <fill>
      <patternFill patternType="solid">
        <fgColor rgb="FFC0C0C0"/>
        <bgColor rgb="FF000000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38">
    <xf numFmtId="0" fontId="0" fillId="0" borderId="0" xfId="0"/>
    <xf numFmtId="3" fontId="5" fillId="0" borderId="2" xfId="0" applyNumberFormat="1" applyFont="1" applyBorder="1" applyAlignment="1">
      <alignment horizontal="right" vertical="center" wrapText="1"/>
    </xf>
    <xf numFmtId="0" fontId="0" fillId="0" borderId="2" xfId="0" applyBorder="1"/>
    <xf numFmtId="0" fontId="4" fillId="0" borderId="2" xfId="1" applyFill="1" applyBorder="1"/>
    <xf numFmtId="3" fontId="0" fillId="0" borderId="2" xfId="0" applyNumberFormat="1" applyBorder="1" applyAlignment="1">
      <alignment horizontal="right"/>
    </xf>
    <xf numFmtId="3" fontId="5" fillId="0" borderId="2" xfId="0" applyNumberFormat="1" applyFont="1" applyBorder="1" applyAlignment="1">
      <alignment horizontal="right" vertical="center"/>
    </xf>
    <xf numFmtId="3" fontId="6" fillId="0" borderId="2" xfId="0" applyNumberFormat="1" applyFont="1" applyBorder="1" applyAlignment="1">
      <alignment horizontal="right" vertical="center"/>
    </xf>
    <xf numFmtId="3" fontId="7" fillId="0" borderId="2" xfId="0" applyNumberFormat="1" applyFont="1" applyBorder="1" applyAlignment="1">
      <alignment horizontal="right" vertical="center"/>
    </xf>
    <xf numFmtId="0" fontId="3" fillId="0" borderId="2" xfId="0" applyFont="1" applyBorder="1"/>
    <xf numFmtId="3" fontId="0" fillId="0" borderId="2" xfId="0" applyNumberFormat="1" applyBorder="1"/>
    <xf numFmtId="0" fontId="8" fillId="2" borderId="3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8" fillId="2" borderId="4" xfId="0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horizontal="center" vertical="center" wrapText="1"/>
    </xf>
    <xf numFmtId="0" fontId="10" fillId="0" borderId="0" xfId="0" applyFont="1"/>
    <xf numFmtId="164" fontId="5" fillId="0" borderId="4" xfId="0" applyNumberFormat="1" applyFont="1" applyBorder="1" applyAlignment="1">
      <alignment horizontal="right"/>
    </xf>
    <xf numFmtId="164" fontId="5" fillId="0" borderId="10" xfId="0" applyNumberFormat="1" applyFont="1" applyBorder="1" applyAlignment="1">
      <alignment horizontal="right"/>
    </xf>
    <xf numFmtId="164" fontId="5" fillId="0" borderId="12" xfId="0" applyNumberFormat="1" applyFont="1" applyBorder="1" applyAlignment="1">
      <alignment horizontal="right" vertical="center"/>
    </xf>
    <xf numFmtId="164" fontId="5" fillId="0" borderId="2" xfId="0" applyNumberFormat="1" applyFont="1" applyBorder="1" applyAlignment="1">
      <alignment horizontal="right" vertical="center"/>
    </xf>
    <xf numFmtId="164" fontId="6" fillId="0" borderId="2" xfId="0" applyNumberFormat="1" applyFont="1" applyBorder="1" applyAlignment="1">
      <alignment horizontal="right" vertical="center"/>
    </xf>
    <xf numFmtId="164" fontId="9" fillId="0" borderId="2" xfId="0" applyNumberFormat="1" applyFont="1" applyBorder="1" applyAlignment="1">
      <alignment horizontal="right" vertical="center"/>
    </xf>
    <xf numFmtId="164" fontId="5" fillId="0" borderId="6" xfId="0" applyNumberFormat="1" applyFont="1" applyBorder="1" applyAlignment="1">
      <alignment horizontal="right"/>
    </xf>
    <xf numFmtId="164" fontId="5" fillId="0" borderId="2" xfId="0" applyNumberFormat="1" applyFont="1" applyBorder="1" applyAlignment="1">
      <alignment horizontal="right"/>
    </xf>
    <xf numFmtId="164" fontId="5" fillId="0" borderId="1" xfId="0" applyNumberFormat="1" applyFont="1" applyBorder="1" applyAlignment="1">
      <alignment horizontal="right" vertical="center"/>
    </xf>
    <xf numFmtId="164" fontId="7" fillId="0" borderId="2" xfId="0" applyNumberFormat="1" applyFont="1" applyBorder="1" applyAlignment="1">
      <alignment horizontal="right" vertical="center"/>
    </xf>
    <xf numFmtId="164" fontId="5" fillId="0" borderId="8" xfId="0" applyNumberFormat="1" applyFont="1" applyBorder="1" applyAlignment="1">
      <alignment horizontal="right"/>
    </xf>
    <xf numFmtId="164" fontId="5" fillId="0" borderId="11" xfId="0" applyNumberFormat="1" applyFont="1" applyBorder="1" applyAlignment="1">
      <alignment horizontal="right"/>
    </xf>
    <xf numFmtId="164" fontId="5" fillId="0" borderId="13" xfId="0" applyNumberFormat="1" applyFont="1" applyBorder="1" applyAlignment="1">
      <alignment horizontal="right" vertical="center"/>
    </xf>
    <xf numFmtId="0" fontId="11" fillId="0" borderId="0" xfId="0" applyFont="1"/>
    <xf numFmtId="0" fontId="1" fillId="3" borderId="14" xfId="0" applyFont="1" applyFill="1" applyBorder="1" applyAlignment="1">
      <alignment vertical="center" wrapText="1"/>
    </xf>
    <xf numFmtId="0" fontId="12" fillId="0" borderId="0" xfId="0" applyFont="1"/>
    <xf numFmtId="0" fontId="4" fillId="0" borderId="0" xfId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2.xml"/><Relationship Id="rId9" Type="http://schemas.openxmlformats.org/officeDocument/2006/relationships/customXml" Target="../customXml/item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="1"/>
              <a:t>Revenue recovered from Generation £m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'Charges in historical context'!$C$3</c:f>
              <c:strCache>
                <c:ptCount val="1"/>
                <c:pt idx="0">
                  <c:v>Baseline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'Charges in historical context'!$B$4:$B$15</c:f>
              <c:strCache>
                <c:ptCount val="12"/>
                <c:pt idx="0">
                  <c:v>2018/19</c:v>
                </c:pt>
                <c:pt idx="1">
                  <c:v>2019/20</c:v>
                </c:pt>
                <c:pt idx="2">
                  <c:v>2020/21</c:v>
                </c:pt>
                <c:pt idx="3">
                  <c:v>2021/22</c:v>
                </c:pt>
                <c:pt idx="4">
                  <c:v>2022/23</c:v>
                </c:pt>
                <c:pt idx="5">
                  <c:v>2023/24</c:v>
                </c:pt>
                <c:pt idx="6">
                  <c:v>2024/25</c:v>
                </c:pt>
                <c:pt idx="7">
                  <c:v>2025/26</c:v>
                </c:pt>
                <c:pt idx="8">
                  <c:v>2026/27</c:v>
                </c:pt>
                <c:pt idx="9">
                  <c:v>2027/28</c:v>
                </c:pt>
                <c:pt idx="10">
                  <c:v>2028/29</c:v>
                </c:pt>
                <c:pt idx="11">
                  <c:v>2029/30</c:v>
                </c:pt>
              </c:strCache>
            </c:strRef>
          </c:cat>
          <c:val>
            <c:numRef>
              <c:f>'Charges in historical context'!$C$4:$C$15</c:f>
              <c:numCache>
                <c:formatCode>#,##0</c:formatCode>
                <c:ptCount val="12"/>
                <c:pt idx="0">
                  <c:v>430.1</c:v>
                </c:pt>
                <c:pt idx="1">
                  <c:v>403.51178650000003</c:v>
                </c:pt>
                <c:pt idx="2">
                  <c:v>374.9</c:v>
                </c:pt>
                <c:pt idx="3">
                  <c:v>774</c:v>
                </c:pt>
                <c:pt idx="4">
                  <c:v>842</c:v>
                </c:pt>
                <c:pt idx="5">
                  <c:v>943.8</c:v>
                </c:pt>
                <c:pt idx="6">
                  <c:v>1058</c:v>
                </c:pt>
                <c:pt idx="7">
                  <c:v>1129.3</c:v>
                </c:pt>
                <c:pt idx="8">
                  <c:v>1193.52</c:v>
                </c:pt>
                <c:pt idx="9">
                  <c:v>1275.6099999999999</c:v>
                </c:pt>
                <c:pt idx="10">
                  <c:v>1310.0999999999999</c:v>
                </c:pt>
                <c:pt idx="11">
                  <c:v>1440.44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9D7-4BAB-9D6F-7BC872FB0970}"/>
            </c:ext>
          </c:extLst>
        </c:ser>
        <c:ser>
          <c:idx val="1"/>
          <c:order val="1"/>
          <c:tx>
            <c:strRef>
              <c:f>'Charges in historical context'!$D$3</c:f>
              <c:strCache>
                <c:ptCount val="1"/>
                <c:pt idx="0">
                  <c:v>CMP423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diamond"/>
            <c:size val="10"/>
            <c:spPr>
              <a:solidFill>
                <a:schemeClr val="accent2"/>
              </a:solidFill>
              <a:ln w="9525">
                <a:noFill/>
              </a:ln>
              <a:effectLst/>
            </c:spPr>
          </c:marker>
          <c:cat>
            <c:strRef>
              <c:f>'Charges in historical context'!$B$4:$B$15</c:f>
              <c:strCache>
                <c:ptCount val="12"/>
                <c:pt idx="0">
                  <c:v>2018/19</c:v>
                </c:pt>
                <c:pt idx="1">
                  <c:v>2019/20</c:v>
                </c:pt>
                <c:pt idx="2">
                  <c:v>2020/21</c:v>
                </c:pt>
                <c:pt idx="3">
                  <c:v>2021/22</c:v>
                </c:pt>
                <c:pt idx="4">
                  <c:v>2022/23</c:v>
                </c:pt>
                <c:pt idx="5">
                  <c:v>2023/24</c:v>
                </c:pt>
                <c:pt idx="6">
                  <c:v>2024/25</c:v>
                </c:pt>
                <c:pt idx="7">
                  <c:v>2025/26</c:v>
                </c:pt>
                <c:pt idx="8">
                  <c:v>2026/27</c:v>
                </c:pt>
                <c:pt idx="9">
                  <c:v>2027/28</c:v>
                </c:pt>
                <c:pt idx="10">
                  <c:v>2028/29</c:v>
                </c:pt>
                <c:pt idx="11">
                  <c:v>2029/30</c:v>
                </c:pt>
              </c:strCache>
            </c:strRef>
          </c:cat>
          <c:val>
            <c:numRef>
              <c:f>'Charges in historical context'!$D$4:$D$15</c:f>
              <c:numCache>
                <c:formatCode>#,##0</c:formatCode>
                <c:ptCount val="12"/>
                <c:pt idx="6">
                  <c:v>747.65782639999998</c:v>
                </c:pt>
                <c:pt idx="11">
                  <c:v>1070.5232109999999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9D7-4BAB-9D6F-7BC872FB09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78411039"/>
        <c:axId val="778411999"/>
      </c:lineChart>
      <c:catAx>
        <c:axId val="77841103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78411999"/>
        <c:crosses val="autoZero"/>
        <c:auto val="1"/>
        <c:lblAlgn val="ctr"/>
        <c:lblOffset val="100"/>
        <c:noMultiLvlLbl val="0"/>
      </c:catAx>
      <c:valAx>
        <c:axId val="77841199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78411039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="1"/>
              <a:t>Demand HH Triad charge £/kW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2070588063109213E-2"/>
          <c:y val="0.12839338960180999"/>
          <c:w val="0.61569497702192433"/>
          <c:h val="0.67007261847371125"/>
        </c:manualLayout>
      </c:layout>
      <c:lineChart>
        <c:grouping val="standard"/>
        <c:varyColors val="0"/>
        <c:ser>
          <c:idx val="8"/>
          <c:order val="0"/>
          <c:tx>
            <c:strRef>
              <c:f>'Charges in historical context'!$C$20</c:f>
              <c:strCache>
                <c:ptCount val="1"/>
                <c:pt idx="0">
                  <c:v>Northern Scotland</c:v>
                </c:pt>
              </c:strCache>
            </c:strRef>
          </c:tx>
          <c:spPr>
            <a:ln w="2857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'Charges in historical context'!$D$20:$O$20</c:f>
              <c:numCache>
                <c:formatCode>#,##0.000</c:formatCode>
                <c:ptCount val="12"/>
                <c:pt idx="0">
                  <c:v>26.304231999999999</c:v>
                </c:pt>
                <c:pt idx="1">
                  <c:v>20.971270000000001</c:v>
                </c:pt>
                <c:pt idx="2">
                  <c:v>21.126849</c:v>
                </c:pt>
                <c:pt idx="3">
                  <c:v>20.376396</c:v>
                </c:pt>
                <c:pt idx="4">
                  <c:v>27.446662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3A2B-451B-BFE6-C3828DE2800F}"/>
            </c:ext>
          </c:extLst>
        </c:ser>
        <c:ser>
          <c:idx val="10"/>
          <c:order val="2"/>
          <c:tx>
            <c:strRef>
              <c:f>'Charges in historical context'!$C$22</c:f>
              <c:strCache>
                <c:ptCount val="1"/>
                <c:pt idx="0">
                  <c:v>Northern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val>
            <c:numRef>
              <c:f>'Charges in historical context'!$D$22:$O$22</c:f>
              <c:numCache>
                <c:formatCode>#,##0.000</c:formatCode>
                <c:ptCount val="12"/>
                <c:pt idx="0">
                  <c:v>37.816827000000004</c:v>
                </c:pt>
                <c:pt idx="1">
                  <c:v>41.026682999999998</c:v>
                </c:pt>
                <c:pt idx="2">
                  <c:v>40.022002000000001</c:v>
                </c:pt>
                <c:pt idx="3">
                  <c:v>41.444048000000002</c:v>
                </c:pt>
                <c:pt idx="4">
                  <c:v>44.681930999999999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E-3A2B-451B-BFE6-C3828DE2800F}"/>
            </c:ext>
          </c:extLst>
        </c:ser>
        <c:ser>
          <c:idx val="1"/>
          <c:order val="7"/>
          <c:tx>
            <c:strRef>
              <c:f>'Charges in historical context'!$C$27</c:f>
              <c:strCache>
                <c:ptCount val="1"/>
                <c:pt idx="0">
                  <c:v>Midlands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'Charges in historical context'!$D$19:$O$19</c:f>
              <c:strCache>
                <c:ptCount val="12"/>
                <c:pt idx="0">
                  <c:v>2018/19</c:v>
                </c:pt>
                <c:pt idx="1">
                  <c:v>2019/20</c:v>
                </c:pt>
                <c:pt idx="2">
                  <c:v>2020/21</c:v>
                </c:pt>
                <c:pt idx="3">
                  <c:v>2021/22</c:v>
                </c:pt>
                <c:pt idx="4">
                  <c:v>2022/23</c:v>
                </c:pt>
                <c:pt idx="5">
                  <c:v>2023/24</c:v>
                </c:pt>
                <c:pt idx="6">
                  <c:v>2024/25</c:v>
                </c:pt>
                <c:pt idx="7">
                  <c:v>2025/26</c:v>
                </c:pt>
                <c:pt idx="8">
                  <c:v>2026/27</c:v>
                </c:pt>
                <c:pt idx="9">
                  <c:v>2027/28</c:v>
                </c:pt>
                <c:pt idx="10">
                  <c:v>2028/29</c:v>
                </c:pt>
                <c:pt idx="11">
                  <c:v>2029/30</c:v>
                </c:pt>
              </c:strCache>
            </c:strRef>
          </c:cat>
          <c:val>
            <c:numRef>
              <c:f>'Charges in historical context'!$D$27:$O$27</c:f>
              <c:numCache>
                <c:formatCode>#,##0.000</c:formatCode>
                <c:ptCount val="12"/>
                <c:pt idx="0">
                  <c:v>48.796990999999998</c:v>
                </c:pt>
                <c:pt idx="1">
                  <c:v>52.928066000000001</c:v>
                </c:pt>
                <c:pt idx="2">
                  <c:v>52.648445000000002</c:v>
                </c:pt>
                <c:pt idx="3">
                  <c:v>53.959972</c:v>
                </c:pt>
                <c:pt idx="4">
                  <c:v>57.193871000000001</c:v>
                </c:pt>
                <c:pt idx="5">
                  <c:v>3.0468920000000002</c:v>
                </c:pt>
                <c:pt idx="6">
                  <c:v>2.3731390000000001</c:v>
                </c:pt>
                <c:pt idx="7">
                  <c:v>2.990958</c:v>
                </c:pt>
                <c:pt idx="8">
                  <c:v>0.99373199999999995</c:v>
                </c:pt>
                <c:pt idx="9">
                  <c:v>1.744974</c:v>
                </c:pt>
                <c:pt idx="10">
                  <c:v>2.025995</c:v>
                </c:pt>
                <c:pt idx="11">
                  <c:v>2.8345150000000001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A2B-451B-BFE6-C3828DE2800F}"/>
            </c:ext>
          </c:extLst>
        </c:ser>
        <c:ser>
          <c:idx val="7"/>
          <c:order val="13"/>
          <c:tx>
            <c:strRef>
              <c:f>'Charges in historical context'!$C$33</c:f>
              <c:strCache>
                <c:ptCount val="1"/>
                <c:pt idx="0">
                  <c:v>South Western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'Charges in historical context'!$D$19:$O$19</c:f>
              <c:strCache>
                <c:ptCount val="12"/>
                <c:pt idx="0">
                  <c:v>2018/19</c:v>
                </c:pt>
                <c:pt idx="1">
                  <c:v>2019/20</c:v>
                </c:pt>
                <c:pt idx="2">
                  <c:v>2020/21</c:v>
                </c:pt>
                <c:pt idx="3">
                  <c:v>2021/22</c:v>
                </c:pt>
                <c:pt idx="4">
                  <c:v>2022/23</c:v>
                </c:pt>
                <c:pt idx="5">
                  <c:v>2023/24</c:v>
                </c:pt>
                <c:pt idx="6">
                  <c:v>2024/25</c:v>
                </c:pt>
                <c:pt idx="7">
                  <c:v>2025/26</c:v>
                </c:pt>
                <c:pt idx="8">
                  <c:v>2026/27</c:v>
                </c:pt>
                <c:pt idx="9">
                  <c:v>2027/28</c:v>
                </c:pt>
                <c:pt idx="10">
                  <c:v>2028/29</c:v>
                </c:pt>
                <c:pt idx="11">
                  <c:v>2029/30</c:v>
                </c:pt>
              </c:strCache>
            </c:strRef>
          </c:cat>
          <c:val>
            <c:numRef>
              <c:f>'Charges in historical context'!$D$33:$O$33</c:f>
              <c:numCache>
                <c:formatCode>#,##0.000</c:formatCode>
                <c:ptCount val="12"/>
                <c:pt idx="0">
                  <c:v>51.867519999999999</c:v>
                </c:pt>
                <c:pt idx="1">
                  <c:v>55.686678000000001</c:v>
                </c:pt>
                <c:pt idx="2">
                  <c:v>57.020401999999997</c:v>
                </c:pt>
                <c:pt idx="3">
                  <c:v>61.676796000000003</c:v>
                </c:pt>
                <c:pt idx="4">
                  <c:v>63.747664999999998</c:v>
                </c:pt>
                <c:pt idx="5">
                  <c:v>7.6457069999999998</c:v>
                </c:pt>
                <c:pt idx="6">
                  <c:v>8.1989169999999998</c:v>
                </c:pt>
                <c:pt idx="7">
                  <c:v>10.123037</c:v>
                </c:pt>
                <c:pt idx="8">
                  <c:v>11.652336</c:v>
                </c:pt>
                <c:pt idx="9">
                  <c:v>3.5336120000000002</c:v>
                </c:pt>
                <c:pt idx="10">
                  <c:v>2.427467</c:v>
                </c:pt>
                <c:pt idx="11">
                  <c:v>5.0104709999999999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3A2B-451B-BFE6-C3828DE2800F}"/>
            </c:ext>
          </c:extLst>
        </c:ser>
        <c:ser>
          <c:idx val="17"/>
          <c:order val="14"/>
          <c:tx>
            <c:strRef>
              <c:f>'Charges in historical context'!$C$38</c:f>
              <c:strCache>
                <c:ptCount val="1"/>
                <c:pt idx="0">
                  <c:v>Northern Scotland CMP423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diamond"/>
            <c:size val="10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val>
            <c:numRef>
              <c:f>'Charges in historical context'!$D$38:$O$38</c:f>
              <c:numCache>
                <c:formatCode>#,##0.000</c:formatCode>
                <c:ptCount val="12"/>
                <c:pt idx="6">
                  <c:v>0</c:v>
                </c:pt>
                <c:pt idx="11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6-3A2B-451B-BFE6-C3828DE2800F}"/>
            </c:ext>
          </c:extLst>
        </c:ser>
        <c:ser>
          <c:idx val="14"/>
          <c:order val="15"/>
          <c:tx>
            <c:strRef>
              <c:f>'Charges in historical context'!$C$40</c:f>
              <c:strCache>
                <c:ptCount val="1"/>
                <c:pt idx="0">
                  <c:v>Northern CMP423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diamond"/>
            <c:size val="10"/>
            <c:spPr>
              <a:solidFill>
                <a:schemeClr val="accent5"/>
              </a:solidFill>
              <a:ln w="9525">
                <a:noFill/>
              </a:ln>
              <a:effectLst/>
            </c:spPr>
          </c:marker>
          <c:val>
            <c:numRef>
              <c:f>'Charges in historical context'!$D$40:$O$40</c:f>
              <c:numCache>
                <c:formatCode>#,##0.000</c:formatCode>
                <c:ptCount val="12"/>
                <c:pt idx="6">
                  <c:v>0</c:v>
                </c:pt>
                <c:pt idx="11">
                  <c:v>5.2146999999999997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2-3A2B-451B-BFE6-C3828DE2800F}"/>
            </c:ext>
          </c:extLst>
        </c:ser>
        <c:ser>
          <c:idx val="15"/>
          <c:order val="16"/>
          <c:tx>
            <c:strRef>
              <c:f>'Charges in historical context'!$C$45</c:f>
              <c:strCache>
                <c:ptCount val="1"/>
                <c:pt idx="0">
                  <c:v>Midlands CMP423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diamond"/>
            <c:size val="10"/>
            <c:spPr>
              <a:solidFill>
                <a:schemeClr val="accent2"/>
              </a:solidFill>
              <a:ln w="9525">
                <a:noFill/>
              </a:ln>
              <a:effectLst/>
            </c:spPr>
          </c:marker>
          <c:val>
            <c:numRef>
              <c:f>'Charges in historical context'!$D$45:$O$45</c:f>
              <c:numCache>
                <c:formatCode>#,##0.000</c:formatCode>
                <c:ptCount val="12"/>
                <c:pt idx="6">
                  <c:v>14.3668</c:v>
                </c:pt>
                <c:pt idx="11">
                  <c:v>20.6251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4-3A2B-451B-BFE6-C3828DE2800F}"/>
            </c:ext>
          </c:extLst>
        </c:ser>
        <c:ser>
          <c:idx val="16"/>
          <c:order val="17"/>
          <c:tx>
            <c:strRef>
              <c:f>'Charges in historical context'!$C$51</c:f>
              <c:strCache>
                <c:ptCount val="1"/>
                <c:pt idx="0">
                  <c:v>South Western CMP423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diamond"/>
            <c:size val="10"/>
            <c:spPr>
              <a:solidFill>
                <a:schemeClr val="accent1"/>
              </a:solidFill>
              <a:ln w="9525">
                <a:noFill/>
              </a:ln>
              <a:effectLst/>
            </c:spPr>
          </c:marker>
          <c:val>
            <c:numRef>
              <c:f>'Charges in historical context'!$D$51:$O$51</c:f>
              <c:numCache>
                <c:formatCode>#,##0.000</c:formatCode>
                <c:ptCount val="12"/>
                <c:pt idx="6">
                  <c:v>20.192499999999999</c:v>
                </c:pt>
                <c:pt idx="11">
                  <c:v>22.801100000000002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5-3A2B-451B-BFE6-C3828DE280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84793088"/>
        <c:axId val="1184791648"/>
        <c:extLst>
          <c:ext xmlns:c15="http://schemas.microsoft.com/office/drawing/2012/chart" uri="{02D57815-91ED-43cb-92C2-25804820EDAC}">
            <c15:filteredLineSeries>
              <c15:ser>
                <c:idx val="9"/>
                <c:order val="1"/>
                <c:tx>
                  <c:strRef>
                    <c:extLst>
                      <c:ext uri="{02D57815-91ED-43cb-92C2-25804820EDAC}">
                        <c15:formulaRef>
                          <c15:sqref>'Charges in historical context'!$C$21</c15:sqref>
                        </c15:formulaRef>
                      </c:ext>
                    </c:extLst>
                    <c:strCache>
                      <c:ptCount val="1"/>
                      <c:pt idx="0">
                        <c:v>Southern Scotland</c:v>
                      </c:pt>
                    </c:strCache>
                  </c:strRef>
                </c:tx>
                <c:spPr>
                  <a:ln w="28575" cap="rnd">
                    <a:solidFill>
                      <a:schemeClr val="accent4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val>
                  <c:numRef>
                    <c:extLst>
                      <c:ext uri="{02D57815-91ED-43cb-92C2-25804820EDAC}">
                        <c15:formulaRef>
                          <c15:sqref>'Charges in historical context'!$D$21:$O$21</c15:sqref>
                        </c15:formulaRef>
                      </c:ext>
                    </c:extLst>
                    <c:numCache>
                      <c:formatCode>#,##0.000</c:formatCode>
                      <c:ptCount val="12"/>
                      <c:pt idx="0">
                        <c:v>29.070426999999999</c:v>
                      </c:pt>
                      <c:pt idx="1">
                        <c:v>30.755392000000001</c:v>
                      </c:pt>
                      <c:pt idx="2">
                        <c:v>28.760294999999999</c:v>
                      </c:pt>
                      <c:pt idx="3">
                        <c:v>29.300172</c:v>
                      </c:pt>
                      <c:pt idx="4">
                        <c:v>35.465718000000003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D-3A2B-451B-BFE6-C3828DE2800F}"/>
                  </c:ext>
                </c:extLst>
              </c15:ser>
            </c15:filteredLineSeries>
            <c15:filteredLineSeries>
              <c15:ser>
                <c:idx val="11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'Charges in historical context'!$C$23</c15:sqref>
                        </c15:formulaRef>
                      </c:ext>
                    </c:extLst>
                    <c:strCache>
                      <c:ptCount val="1"/>
                      <c:pt idx="0">
                        <c:v>North West</c:v>
                      </c:pt>
                    </c:strCache>
                  </c:strRef>
                </c:tx>
                <c:spPr>
                  <a:ln w="28575" cap="rnd">
                    <a:solidFill>
                      <a:schemeClr val="accent6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'Charges in historical context'!$D$23:$O$23</c15:sqref>
                        </c15:formulaRef>
                      </c:ext>
                    </c:extLst>
                    <c:numCache>
                      <c:formatCode>#,##0.000</c:formatCode>
                      <c:ptCount val="12"/>
                      <c:pt idx="0">
                        <c:v>43.806241</c:v>
                      </c:pt>
                      <c:pt idx="1">
                        <c:v>47.831581</c:v>
                      </c:pt>
                      <c:pt idx="2">
                        <c:v>46.674675999999998</c:v>
                      </c:pt>
                      <c:pt idx="3">
                        <c:v>48.036551000000003</c:v>
                      </c:pt>
                      <c:pt idx="4">
                        <c:v>51.407508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3A2B-451B-BFE6-C3828DE2800F}"/>
                  </c:ext>
                </c:extLst>
              </c15:ser>
            </c15:filteredLineSeries>
            <c15:filteredLineSeries>
              <c15:ser>
                <c:idx val="12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'Charges in historical context'!$C$24</c15:sqref>
                        </c15:formulaRef>
                      </c:ext>
                    </c:extLst>
                    <c:strCache>
                      <c:ptCount val="1"/>
                      <c:pt idx="0">
                        <c:v>Yorkshire</c:v>
                      </c:pt>
                    </c:strCache>
                  </c:strRef>
                </c:tx>
                <c:spPr>
                  <a:ln w="28575" cap="rnd">
                    <a:solidFill>
                      <a:schemeClr val="accent1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'Charges in historical context'!$D$24:$O$24</c15:sqref>
                        </c15:formulaRef>
                      </c:ext>
                    </c:extLst>
                    <c:numCache>
                      <c:formatCode>#,##0.000</c:formatCode>
                      <c:ptCount val="12"/>
                      <c:pt idx="0">
                        <c:v>44.073211000000001</c:v>
                      </c:pt>
                      <c:pt idx="1">
                        <c:v>48.039318000000002</c:v>
                      </c:pt>
                      <c:pt idx="2">
                        <c:v>47.834679999999999</c:v>
                      </c:pt>
                      <c:pt idx="3">
                        <c:v>48.696198000000003</c:v>
                      </c:pt>
                      <c:pt idx="4">
                        <c:v>51.83943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3A2B-451B-BFE6-C3828DE2800F}"/>
                  </c:ext>
                </c:extLst>
              </c15:ser>
            </c15:filteredLineSeries>
            <c15:filteredLineSeries>
              <c15:ser>
                <c:idx val="13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'Charges in historical context'!$C$25</c15:sqref>
                        </c15:formulaRef>
                      </c:ext>
                    </c:extLst>
                    <c:strCache>
                      <c:ptCount val="1"/>
                      <c:pt idx="0">
                        <c:v>N Wales &amp; Mersey</c:v>
                      </c:pt>
                    </c:strCache>
                  </c:strRef>
                </c:tx>
                <c:spPr>
                  <a:ln w="28575" cap="rnd">
                    <a:solidFill>
                      <a:schemeClr val="accent2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'Charges in historical context'!$D$25:$O$25</c15:sqref>
                        </c15:formulaRef>
                      </c:ext>
                    </c:extLst>
                    <c:numCache>
                      <c:formatCode>#,##0.000</c:formatCode>
                      <c:ptCount val="12"/>
                      <c:pt idx="0">
                        <c:v>45.512765000000002</c:v>
                      </c:pt>
                      <c:pt idx="1">
                        <c:v>49.345368000000001</c:v>
                      </c:pt>
                      <c:pt idx="2">
                        <c:v>48.904955000000001</c:v>
                      </c:pt>
                      <c:pt idx="3">
                        <c:v>49.452722000000001</c:v>
                      </c:pt>
                      <c:pt idx="4">
                        <c:v>53.406720999999997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3A2B-451B-BFE6-C3828DE2800F}"/>
                  </c:ext>
                </c:extLst>
              </c15:ser>
            </c15:filteredLineSeries>
            <c15:filteredLineSeries>
              <c15:ser>
                <c:idx val="0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'Charges in historical context'!$C$26</c15:sqref>
                        </c15:formulaRef>
                      </c:ext>
                    </c:extLst>
                    <c:strCache>
                      <c:ptCount val="1"/>
                      <c:pt idx="0">
                        <c:v>East Midlands</c:v>
                      </c:pt>
                    </c:strCache>
                  </c:strRef>
                </c:tx>
                <c:spPr>
                  <a:ln w="2857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'Charges in historical context'!$D$19:$O$19</c15:sqref>
                        </c15:formulaRef>
                      </c:ext>
                    </c:extLst>
                    <c:strCache>
                      <c:ptCount val="12"/>
                      <c:pt idx="0">
                        <c:v>2018/19</c:v>
                      </c:pt>
                      <c:pt idx="1">
                        <c:v>2019/20</c:v>
                      </c:pt>
                      <c:pt idx="2">
                        <c:v>2020/21</c:v>
                      </c:pt>
                      <c:pt idx="3">
                        <c:v>2021/22</c:v>
                      </c:pt>
                      <c:pt idx="4">
                        <c:v>2022/23</c:v>
                      </c:pt>
                      <c:pt idx="5">
                        <c:v>2023/24</c:v>
                      </c:pt>
                      <c:pt idx="6">
                        <c:v>2024/25</c:v>
                      </c:pt>
                      <c:pt idx="7">
                        <c:v>2025/26</c:v>
                      </c:pt>
                      <c:pt idx="8">
                        <c:v>2026/27</c:v>
                      </c:pt>
                      <c:pt idx="9">
                        <c:v>2027/28</c:v>
                      </c:pt>
                      <c:pt idx="10">
                        <c:v>2028/29</c:v>
                      </c:pt>
                      <c:pt idx="11">
                        <c:v>2029/30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'Charges in historical context'!$D$26:$O$26</c15:sqref>
                        </c15:formulaRef>
                      </c:ext>
                    </c:extLst>
                    <c:numCache>
                      <c:formatCode>#,##0.000</c:formatCode>
                      <c:ptCount val="12"/>
                      <c:pt idx="0">
                        <c:v>47.501488999999999</c:v>
                      </c:pt>
                      <c:pt idx="1">
                        <c:v>51.439770000000003</c:v>
                      </c:pt>
                      <c:pt idx="2">
                        <c:v>51.387929</c:v>
                      </c:pt>
                      <c:pt idx="3">
                        <c:v>52.428151</c:v>
                      </c:pt>
                      <c:pt idx="4">
                        <c:v>55.528461999999998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6.8179000000000003E-2</c:v>
                      </c:pt>
                      <c:pt idx="10">
                        <c:v>0.40708</c:v>
                      </c:pt>
                      <c:pt idx="11">
                        <c:v>1.400242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0-3A2B-451B-BFE6-C3828DE2800F}"/>
                  </c:ext>
                </c:extLst>
              </c15:ser>
            </c15:filteredLineSeries>
            <c15:filteredLineSeries>
              <c15:ser>
                <c:idx val="2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'Charges in historical context'!$C$28</c15:sqref>
                        </c15:formulaRef>
                      </c:ext>
                    </c:extLst>
                    <c:strCache>
                      <c:ptCount val="1"/>
                      <c:pt idx="0">
                        <c:v>Eastern</c:v>
                      </c:pt>
                    </c:strCache>
                  </c:strRef>
                </c:tx>
                <c:spPr>
                  <a:ln w="28575" cap="rnd">
                    <a:solidFill>
                      <a:schemeClr val="accent3"/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'Charges in historical context'!$D$19:$O$19</c15:sqref>
                        </c15:formulaRef>
                      </c:ext>
                    </c:extLst>
                    <c:strCache>
                      <c:ptCount val="12"/>
                      <c:pt idx="0">
                        <c:v>2018/19</c:v>
                      </c:pt>
                      <c:pt idx="1">
                        <c:v>2019/20</c:v>
                      </c:pt>
                      <c:pt idx="2">
                        <c:v>2020/21</c:v>
                      </c:pt>
                      <c:pt idx="3">
                        <c:v>2021/22</c:v>
                      </c:pt>
                      <c:pt idx="4">
                        <c:v>2022/23</c:v>
                      </c:pt>
                      <c:pt idx="5">
                        <c:v>2023/24</c:v>
                      </c:pt>
                      <c:pt idx="6">
                        <c:v>2024/25</c:v>
                      </c:pt>
                      <c:pt idx="7">
                        <c:v>2025/26</c:v>
                      </c:pt>
                      <c:pt idx="8">
                        <c:v>2026/27</c:v>
                      </c:pt>
                      <c:pt idx="9">
                        <c:v>2027/28</c:v>
                      </c:pt>
                      <c:pt idx="10">
                        <c:v>2028/29</c:v>
                      </c:pt>
                      <c:pt idx="11">
                        <c:v>2029/30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'Charges in historical context'!$D$28:$O$28</c15:sqref>
                        </c15:formulaRef>
                      </c:ext>
                    </c:extLst>
                    <c:numCache>
                      <c:formatCode>#,##0.000</c:formatCode>
                      <c:ptCount val="12"/>
                      <c:pt idx="0">
                        <c:v>49.428548999999997</c:v>
                      </c:pt>
                      <c:pt idx="1">
                        <c:v>53.788327000000002</c:v>
                      </c:pt>
                      <c:pt idx="2">
                        <c:v>53.48845</c:v>
                      </c:pt>
                      <c:pt idx="3">
                        <c:v>54.283935</c:v>
                      </c:pt>
                      <c:pt idx="4">
                        <c:v>57.953488999999998</c:v>
                      </c:pt>
                      <c:pt idx="5">
                        <c:v>0.27251500000000001</c:v>
                      </c:pt>
                      <c:pt idx="6">
                        <c:v>0.82536699999999996</c:v>
                      </c:pt>
                      <c:pt idx="7">
                        <c:v>1.1107450000000001</c:v>
                      </c:pt>
                      <c:pt idx="8">
                        <c:v>2.3317000000000001</c:v>
                      </c:pt>
                      <c:pt idx="9">
                        <c:v>2.9254519999999999</c:v>
                      </c:pt>
                      <c:pt idx="10">
                        <c:v>3.044216</c:v>
                      </c:pt>
                      <c:pt idx="11">
                        <c:v>4.3212989999999998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3A2B-451B-BFE6-C3828DE2800F}"/>
                  </c:ext>
                </c:extLst>
              </c15:ser>
            </c15:filteredLineSeries>
            <c15:filteredLineSeries>
              <c15:ser>
                <c:idx val="3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'Charges in historical context'!$C$29</c15:sqref>
                        </c15:formulaRef>
                      </c:ext>
                    </c:extLst>
                    <c:strCache>
                      <c:ptCount val="1"/>
                      <c:pt idx="0">
                        <c:v>South Wales</c:v>
                      </c:pt>
                    </c:strCache>
                  </c:strRef>
                </c:tx>
                <c:spPr>
                  <a:ln w="2857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'Charges in historical context'!$D$19:$O$19</c15:sqref>
                        </c15:formulaRef>
                      </c:ext>
                    </c:extLst>
                    <c:strCache>
                      <c:ptCount val="12"/>
                      <c:pt idx="0">
                        <c:v>2018/19</c:v>
                      </c:pt>
                      <c:pt idx="1">
                        <c:v>2019/20</c:v>
                      </c:pt>
                      <c:pt idx="2">
                        <c:v>2020/21</c:v>
                      </c:pt>
                      <c:pt idx="3">
                        <c:v>2021/22</c:v>
                      </c:pt>
                      <c:pt idx="4">
                        <c:v>2022/23</c:v>
                      </c:pt>
                      <c:pt idx="5">
                        <c:v>2023/24</c:v>
                      </c:pt>
                      <c:pt idx="6">
                        <c:v>2024/25</c:v>
                      </c:pt>
                      <c:pt idx="7">
                        <c:v>2025/26</c:v>
                      </c:pt>
                      <c:pt idx="8">
                        <c:v>2026/27</c:v>
                      </c:pt>
                      <c:pt idx="9">
                        <c:v>2027/28</c:v>
                      </c:pt>
                      <c:pt idx="10">
                        <c:v>2028/29</c:v>
                      </c:pt>
                      <c:pt idx="11">
                        <c:v>2029/30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'Charges in historical context'!$D$29:$O$29</c15:sqref>
                        </c15:formulaRef>
                      </c:ext>
                    </c:extLst>
                    <c:numCache>
                      <c:formatCode>#,##0.000</c:formatCode>
                      <c:ptCount val="12"/>
                      <c:pt idx="0">
                        <c:v>45.804409999999997</c:v>
                      </c:pt>
                      <c:pt idx="1">
                        <c:v>49.725642000000001</c:v>
                      </c:pt>
                      <c:pt idx="2">
                        <c:v>50.613793999999999</c:v>
                      </c:pt>
                      <c:pt idx="3">
                        <c:v>56.236808000000003</c:v>
                      </c:pt>
                      <c:pt idx="4">
                        <c:v>58.461967000000001</c:v>
                      </c:pt>
                      <c:pt idx="5">
                        <c:v>6.6898010000000001</c:v>
                      </c:pt>
                      <c:pt idx="6">
                        <c:v>4.5035090000000002</c:v>
                      </c:pt>
                      <c:pt idx="7">
                        <c:v>6.8850429999999996</c:v>
                      </c:pt>
                      <c:pt idx="8">
                        <c:v>1.9995179999999999</c:v>
                      </c:pt>
                      <c:pt idx="9">
                        <c:v>1.649664</c:v>
                      </c:pt>
                      <c:pt idx="10">
                        <c:v>1.2346090000000001</c:v>
                      </c:pt>
                      <c:pt idx="11">
                        <c:v>3.292392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3A2B-451B-BFE6-C3828DE2800F}"/>
                  </c:ext>
                </c:extLst>
              </c15:ser>
            </c15:filteredLineSeries>
            <c15:filteredLineSeries>
              <c15:ser>
                <c:idx val="4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'Charges in historical context'!$C$30</c15:sqref>
                        </c15:formulaRef>
                      </c:ext>
                    </c:extLst>
                    <c:strCache>
                      <c:ptCount val="1"/>
                      <c:pt idx="0">
                        <c:v>South East</c:v>
                      </c:pt>
                    </c:strCache>
                  </c:strRef>
                </c:tx>
                <c:spPr>
                  <a:ln w="28575" cap="rnd">
                    <a:solidFill>
                      <a:schemeClr val="accent5"/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'Charges in historical context'!$D$19:$O$19</c15:sqref>
                        </c15:formulaRef>
                      </c:ext>
                    </c:extLst>
                    <c:strCache>
                      <c:ptCount val="12"/>
                      <c:pt idx="0">
                        <c:v>2018/19</c:v>
                      </c:pt>
                      <c:pt idx="1">
                        <c:v>2019/20</c:v>
                      </c:pt>
                      <c:pt idx="2">
                        <c:v>2020/21</c:v>
                      </c:pt>
                      <c:pt idx="3">
                        <c:v>2021/22</c:v>
                      </c:pt>
                      <c:pt idx="4">
                        <c:v>2022/23</c:v>
                      </c:pt>
                      <c:pt idx="5">
                        <c:v>2023/24</c:v>
                      </c:pt>
                      <c:pt idx="6">
                        <c:v>2024/25</c:v>
                      </c:pt>
                      <c:pt idx="7">
                        <c:v>2025/26</c:v>
                      </c:pt>
                      <c:pt idx="8">
                        <c:v>2026/27</c:v>
                      </c:pt>
                      <c:pt idx="9">
                        <c:v>2027/28</c:v>
                      </c:pt>
                      <c:pt idx="10">
                        <c:v>2028/29</c:v>
                      </c:pt>
                      <c:pt idx="11">
                        <c:v>2029/30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'Charges in historical context'!$D$30:$O$30</c15:sqref>
                        </c15:formulaRef>
                      </c:ext>
                    </c:extLst>
                    <c:numCache>
                      <c:formatCode>#,##0.000</c:formatCode>
                      <c:ptCount val="12"/>
                      <c:pt idx="0">
                        <c:v>52.110398000000004</c:v>
                      </c:pt>
                      <c:pt idx="1">
                        <c:v>56.110849999999999</c:v>
                      </c:pt>
                      <c:pt idx="2">
                        <c:v>56.501849</c:v>
                      </c:pt>
                      <c:pt idx="3">
                        <c:v>56.772103000000001</c:v>
                      </c:pt>
                      <c:pt idx="4">
                        <c:v>60.199078999999998</c:v>
                      </c:pt>
                      <c:pt idx="5">
                        <c:v>2.9285290000000002</c:v>
                      </c:pt>
                      <c:pt idx="6">
                        <c:v>3.8591989999999998</c:v>
                      </c:pt>
                      <c:pt idx="7">
                        <c:v>5.5682349999999996</c:v>
                      </c:pt>
                      <c:pt idx="8">
                        <c:v>5.9578660000000001</c:v>
                      </c:pt>
                      <c:pt idx="9">
                        <c:v>5.4730829999999999</c:v>
                      </c:pt>
                      <c:pt idx="10">
                        <c:v>5.2240060000000001</c:v>
                      </c:pt>
                      <c:pt idx="11">
                        <c:v>7.5515030000000003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3A2B-451B-BFE6-C3828DE2800F}"/>
                  </c:ext>
                </c:extLst>
              </c15:ser>
            </c15:filteredLineSeries>
            <c15:filteredLineSeries>
              <c15:ser>
                <c:idx val="5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'Charges in historical context'!$C$31</c15:sqref>
                        </c15:formulaRef>
                      </c:ext>
                    </c:extLst>
                    <c:strCache>
                      <c:ptCount val="1"/>
                      <c:pt idx="0">
                        <c:v>London</c:v>
                      </c:pt>
                    </c:strCache>
                  </c:strRef>
                </c:tx>
                <c:spPr>
                  <a:ln w="28575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'Charges in historical context'!$D$19:$O$19</c15:sqref>
                        </c15:formulaRef>
                      </c:ext>
                    </c:extLst>
                    <c:strCache>
                      <c:ptCount val="12"/>
                      <c:pt idx="0">
                        <c:v>2018/19</c:v>
                      </c:pt>
                      <c:pt idx="1">
                        <c:v>2019/20</c:v>
                      </c:pt>
                      <c:pt idx="2">
                        <c:v>2020/21</c:v>
                      </c:pt>
                      <c:pt idx="3">
                        <c:v>2021/22</c:v>
                      </c:pt>
                      <c:pt idx="4">
                        <c:v>2022/23</c:v>
                      </c:pt>
                      <c:pt idx="5">
                        <c:v>2023/24</c:v>
                      </c:pt>
                      <c:pt idx="6">
                        <c:v>2024/25</c:v>
                      </c:pt>
                      <c:pt idx="7">
                        <c:v>2025/26</c:v>
                      </c:pt>
                      <c:pt idx="8">
                        <c:v>2026/27</c:v>
                      </c:pt>
                      <c:pt idx="9">
                        <c:v>2027/28</c:v>
                      </c:pt>
                      <c:pt idx="10">
                        <c:v>2028/29</c:v>
                      </c:pt>
                      <c:pt idx="11">
                        <c:v>2029/30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'Charges in historical context'!$D$31:$O$31</c15:sqref>
                        </c15:formulaRef>
                      </c:ext>
                    </c:extLst>
                    <c:numCache>
                      <c:formatCode>#,##0.000</c:formatCode>
                      <c:ptCount val="12"/>
                      <c:pt idx="0">
                        <c:v>54.906683000000001</c:v>
                      </c:pt>
                      <c:pt idx="1">
                        <c:v>59.175787999999997</c:v>
                      </c:pt>
                      <c:pt idx="2">
                        <c:v>59.267001999999998</c:v>
                      </c:pt>
                      <c:pt idx="3">
                        <c:v>59.186349999999997</c:v>
                      </c:pt>
                      <c:pt idx="4">
                        <c:v>63.687789000000002</c:v>
                      </c:pt>
                      <c:pt idx="5">
                        <c:v>4.3745419999999999</c:v>
                      </c:pt>
                      <c:pt idx="6">
                        <c:v>5.7326740000000003</c:v>
                      </c:pt>
                      <c:pt idx="7">
                        <c:v>7.4053449999999996</c:v>
                      </c:pt>
                      <c:pt idx="8">
                        <c:v>8.4568829999999995</c:v>
                      </c:pt>
                      <c:pt idx="9">
                        <c:v>9.0117619999999992</c:v>
                      </c:pt>
                      <c:pt idx="10">
                        <c:v>8.6882719999999996</c:v>
                      </c:pt>
                      <c:pt idx="11">
                        <c:v>10.210744999999999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3A2B-451B-BFE6-C3828DE2800F}"/>
                  </c:ext>
                </c:extLst>
              </c15:ser>
            </c15:filteredLineSeries>
            <c15:filteredLineSeries>
              <c15:ser>
                <c:idx val="6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'Charges in historical context'!$C$32</c15:sqref>
                        </c15:formulaRef>
                      </c:ext>
                    </c:extLst>
                    <c:strCache>
                      <c:ptCount val="1"/>
                      <c:pt idx="0">
                        <c:v>Southern</c:v>
                      </c:pt>
                    </c:strCache>
                  </c:strRef>
                </c:tx>
                <c:spPr>
                  <a:ln w="28575" cap="rnd">
                    <a:solidFill>
                      <a:schemeClr val="accent1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'Charges in historical context'!$D$19:$O$19</c15:sqref>
                        </c15:formulaRef>
                      </c:ext>
                    </c:extLst>
                    <c:strCache>
                      <c:ptCount val="12"/>
                      <c:pt idx="0">
                        <c:v>2018/19</c:v>
                      </c:pt>
                      <c:pt idx="1">
                        <c:v>2019/20</c:v>
                      </c:pt>
                      <c:pt idx="2">
                        <c:v>2020/21</c:v>
                      </c:pt>
                      <c:pt idx="3">
                        <c:v>2021/22</c:v>
                      </c:pt>
                      <c:pt idx="4">
                        <c:v>2022/23</c:v>
                      </c:pt>
                      <c:pt idx="5">
                        <c:v>2023/24</c:v>
                      </c:pt>
                      <c:pt idx="6">
                        <c:v>2024/25</c:v>
                      </c:pt>
                      <c:pt idx="7">
                        <c:v>2025/26</c:v>
                      </c:pt>
                      <c:pt idx="8">
                        <c:v>2026/27</c:v>
                      </c:pt>
                      <c:pt idx="9">
                        <c:v>2027/28</c:v>
                      </c:pt>
                      <c:pt idx="10">
                        <c:v>2028/29</c:v>
                      </c:pt>
                      <c:pt idx="11">
                        <c:v>2029/30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'Charges in historical context'!$D$32:$O$32</c15:sqref>
                        </c15:formulaRef>
                      </c:ext>
                    </c:extLst>
                    <c:numCache>
                      <c:formatCode>#,##0.000</c:formatCode>
                      <c:ptCount val="12"/>
                      <c:pt idx="0">
                        <c:v>53.419806999999999</c:v>
                      </c:pt>
                      <c:pt idx="1">
                        <c:v>57.338780999999997</c:v>
                      </c:pt>
                      <c:pt idx="2">
                        <c:v>57.772416999999997</c:v>
                      </c:pt>
                      <c:pt idx="3">
                        <c:v>58.865203000000001</c:v>
                      </c:pt>
                      <c:pt idx="4">
                        <c:v>62.263661999999997</c:v>
                      </c:pt>
                      <c:pt idx="5">
                        <c:v>5.2906149999999998</c:v>
                      </c:pt>
                      <c:pt idx="6">
                        <c:v>6.8697319999999999</c:v>
                      </c:pt>
                      <c:pt idx="7">
                        <c:v>7.5701739999999997</c:v>
                      </c:pt>
                      <c:pt idx="8">
                        <c:v>8.2122589999999995</c:v>
                      </c:pt>
                      <c:pt idx="9">
                        <c:v>7.0479770000000004</c:v>
                      </c:pt>
                      <c:pt idx="10">
                        <c:v>6.9666949999999996</c:v>
                      </c:pt>
                      <c:pt idx="11">
                        <c:v>9.1479579999999991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3A2B-451B-BFE6-C3828DE2800F}"/>
                  </c:ext>
                </c:extLst>
              </c15:ser>
            </c15:filteredLineSeries>
          </c:ext>
        </c:extLst>
      </c:lineChart>
      <c:catAx>
        <c:axId val="11847930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84791648"/>
        <c:crosses val="autoZero"/>
        <c:auto val="1"/>
        <c:lblAlgn val="ctr"/>
        <c:lblOffset val="100"/>
        <c:noMultiLvlLbl val="0"/>
      </c:catAx>
      <c:valAx>
        <c:axId val="11847916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847930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9611275356379709"/>
          <c:y val="8.3313055255848104E-2"/>
          <c:w val="0.29389727190235049"/>
          <c:h val="0.8531015255746092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457200</xdr:colOff>
      <xdr:row>2</xdr:row>
      <xdr:rowOff>3810</xdr:rowOff>
    </xdr:from>
    <xdr:to>
      <xdr:col>14</xdr:col>
      <xdr:colOff>411480</xdr:colOff>
      <xdr:row>16</xdr:row>
      <xdr:rowOff>110490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DC181D2-06EE-10AB-5F6F-91775DA9001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563880</xdr:colOff>
      <xdr:row>53</xdr:row>
      <xdr:rowOff>72390</xdr:rowOff>
    </xdr:from>
    <xdr:to>
      <xdr:col>10</xdr:col>
      <xdr:colOff>198120</xdr:colOff>
      <xdr:row>74</xdr:row>
      <xdr:rowOff>152400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F35B2E6C-1E6E-2C0A-F14E-06E7F07009F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X:\Charging%20Model%20and%20FY%20Tariffs\Code%20Mods%20&amp;%20Ofgem%20Analysis\CMP423%20ref%20node\202425%20Final%20Tariffs%20Model%20External.xlsm" TargetMode="External"/><Relationship Id="rId1" Type="http://schemas.openxmlformats.org/officeDocument/2006/relationships/externalLinkPath" Target="file:///X:\Charging%20Model%20and%20FY%20Tariffs\Code%20Mods%20&amp;%20Ofgem%20Analysis\CMP423%20ref%20node\202425%20Final%20Tariffs%20Model%20External.xlsm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nationalgridplc.sharepoint.com/sites/GRP-EXT-UK-CodeAdministratorCollaborationSpace/CUSC/Modifications/CMP423/ARCHIVE/Annex%2005%20CMP423%20Impact%20multi%20year.xlsx" TargetMode="External"/><Relationship Id="rId1" Type="http://schemas.openxmlformats.org/officeDocument/2006/relationships/externalLinkPath" Target="https://nationalgridplc.sharepoint.com/sites/GRP-EXT-UK-CodeAdministratorCollaborationSpace/CUSC/Modifications/CMP423/ARCHIVE/Annex%2005%20CMP423%20Impact%20multi%20yea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Frontsheet"/>
      <sheetName val="Output"/>
      <sheetName val="Connection map"/>
      <sheetName val="TxNetwork"/>
      <sheetName val="Diversity"/>
      <sheetName val="Final Tariffs"/>
      <sheetName val="Tariff"/>
      <sheetName val="GenericWiderExpansionFactors"/>
      <sheetName val="ETYS Boundaries"/>
      <sheetName val="GenInput"/>
      <sheetName val="LocalAssetCharging"/>
      <sheetName val="Sheet1"/>
      <sheetName val="NodesGenZones"/>
      <sheetName val="Transport"/>
      <sheetName val="HVDC"/>
      <sheetName val="CMP379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impacts"/>
      <sheetName val="interaction with CMP444 WACM1"/>
      <sheetName val="CfD customer cost"/>
    </sheetNames>
    <sheetDataSet>
      <sheetData sheetId="0">
        <row r="228">
          <cell r="B228">
            <v>0.51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view.officeapps.live.com/op/view.aspx?src=https%3A%2F%2Fwww.neso.energy%2Fdocument%2F317556%2Fdownload&amp;wdOrigin=BROWSELINK" TargetMode="External"/><Relationship Id="rId13" Type="http://schemas.openxmlformats.org/officeDocument/2006/relationships/drawing" Target="../drawings/drawing1.xml"/><Relationship Id="rId3" Type="http://schemas.openxmlformats.org/officeDocument/2006/relationships/hyperlink" Target="https://view.officeapps.live.com/op/view.aspx?src=https%3A%2F%2Fwww.neso.energy%2Fdocument%2F275726%2Fdownload&amp;wdOrigin=BROWSELINK" TargetMode="External"/><Relationship Id="rId7" Type="http://schemas.openxmlformats.org/officeDocument/2006/relationships/hyperlink" Target="https://view.officeapps.live.com/op/view.aspx?src=https%3A%2F%2Fwww.neso.energy%2Fdocument%2F317556%2Fdownload&amp;wdOrigin=BROWSELINK" TargetMode="External"/><Relationship Id="rId12" Type="http://schemas.openxmlformats.org/officeDocument/2006/relationships/hyperlink" Target="https://view.officeapps.live.com/op/view.aspx?src=https%3A%2F%2Fwww.neso.energy%2Fdocument%2F137361%2Fdownload&amp;wdOrigin=BROWSELINK" TargetMode="External"/><Relationship Id="rId2" Type="http://schemas.openxmlformats.org/officeDocument/2006/relationships/hyperlink" Target="https://view.officeapps.live.com/op/view.aspx?src=https%3A%2F%2Fwww.neso.energy%2Fdocument%2F235026%2Fdownload&amp;wdOrigin=BROWSELINK" TargetMode="External"/><Relationship Id="rId1" Type="http://schemas.openxmlformats.org/officeDocument/2006/relationships/hyperlink" Target="https://view.officeapps.live.com/op/view.aspx?src=https%3A%2F%2Fwww.neso.energy%2Fdocument%2F186181%2Fdownload&amp;wdOrigin=BROWSELINK" TargetMode="External"/><Relationship Id="rId6" Type="http://schemas.openxmlformats.org/officeDocument/2006/relationships/hyperlink" Target="https://view.officeapps.live.com/op/view.aspx?src=https%3A%2F%2Fwww.neso.energy%2Fdocument%2F317556%2Fdownload&amp;wdOrigin=BROWSELINK" TargetMode="External"/><Relationship Id="rId11" Type="http://schemas.openxmlformats.org/officeDocument/2006/relationships/hyperlink" Target="https://view.officeapps.live.com/op/view.aspx?src=https%3A%2F%2Fwww.neso.energy%2Fdocument%2F106731%2Fdownload&amp;wdOrigin=BROWSELINK" TargetMode="External"/><Relationship Id="rId5" Type="http://schemas.openxmlformats.org/officeDocument/2006/relationships/hyperlink" Target="https://view.officeapps.live.com/op/view.aspx?src=https%3A%2F%2Fwww.neso.energy%2Fdocument%2F353061%2Fdownload&amp;wdOrigin=BROWSELINK" TargetMode="External"/><Relationship Id="rId10" Type="http://schemas.openxmlformats.org/officeDocument/2006/relationships/hyperlink" Target="https://view.officeapps.live.com/op/view.aspx?src=https%3A%2F%2Fwww.neso.energy%2Fdocument%2F162436%2Fdownload&amp;wdOrigin=BROWSELINK" TargetMode="External"/><Relationship Id="rId4" Type="http://schemas.openxmlformats.org/officeDocument/2006/relationships/hyperlink" Target="https://view.officeapps.live.com/op/view.aspx?src=https%3A%2F%2Fwww.neso.energy%2Fdocument%2F301731%2Fdownload&amp;wdOrigin=BROWSELINK" TargetMode="External"/><Relationship Id="rId9" Type="http://schemas.openxmlformats.org/officeDocument/2006/relationships/hyperlink" Target="https://view.officeapps.live.com/op/view.aspx?src=https%3A%2F%2Fwww.neso.energy%2Fdocument%2F317556%2Fdownload&amp;wdOrigin=BROWSELINK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https://urlisolation.com/browser?clickId=2B748124-C7D7-471F-88B0-C04D86C6F636&amp;traceToken=1747227214%3Bsse_hosted%3Bhttps%3A%2Fwww.scottishrenewables.co&amp;url=https%3A%2F%2Fwww.scottishrenewables.com%2Fassets%2F000%2F004%2F717%2FFINAL-TNUoS_proposal_consumer_impact_under_2030-20250429-ISSUE_original.pdf%3F174604685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1B79B0-B7BA-4F28-9361-C5B7FDAFEADD}">
  <dimension ref="B2:O51"/>
  <sheetViews>
    <sheetView tabSelected="1" topLeftCell="A38" workbookViewId="0">
      <selection activeCell="Q40" sqref="Q40:R47"/>
    </sheetView>
  </sheetViews>
  <sheetFormatPr defaultRowHeight="14.45"/>
  <cols>
    <col min="3" max="3" width="16.42578125" customWidth="1"/>
    <col min="4" max="4" width="10.42578125" customWidth="1"/>
    <col min="5" max="5" width="53.5703125" customWidth="1"/>
  </cols>
  <sheetData>
    <row r="2" spans="2:5">
      <c r="C2" t="s">
        <v>0</v>
      </c>
    </row>
    <row r="3" spans="2:5">
      <c r="B3" s="8"/>
      <c r="C3" s="8" t="s">
        <v>1</v>
      </c>
      <c r="D3" s="8" t="s">
        <v>2</v>
      </c>
      <c r="E3" s="8" t="s">
        <v>3</v>
      </c>
    </row>
    <row r="4" spans="2:5">
      <c r="B4" s="2" t="s">
        <v>4</v>
      </c>
      <c r="C4" s="1">
        <v>430.1</v>
      </c>
      <c r="D4" s="9"/>
      <c r="E4" s="3" t="s">
        <v>5</v>
      </c>
    </row>
    <row r="5" spans="2:5">
      <c r="B5" s="2" t="s">
        <v>6</v>
      </c>
      <c r="C5" s="4">
        <v>403.51178650000003</v>
      </c>
      <c r="D5" s="9"/>
      <c r="E5" s="3" t="s">
        <v>7</v>
      </c>
    </row>
    <row r="6" spans="2:5">
      <c r="B6" s="2" t="s">
        <v>8</v>
      </c>
      <c r="C6" s="5">
        <v>374.9</v>
      </c>
      <c r="D6" s="9"/>
      <c r="E6" s="3" t="s">
        <v>9</v>
      </c>
    </row>
    <row r="7" spans="2:5">
      <c r="B7" s="2" t="s">
        <v>10</v>
      </c>
      <c r="C7" s="5">
        <v>774</v>
      </c>
      <c r="D7" s="9"/>
      <c r="E7" s="3" t="s">
        <v>11</v>
      </c>
    </row>
    <row r="8" spans="2:5">
      <c r="B8" s="2" t="s">
        <v>12</v>
      </c>
      <c r="C8" s="6">
        <v>842</v>
      </c>
      <c r="D8" s="9"/>
      <c r="E8" s="3" t="s">
        <v>13</v>
      </c>
    </row>
    <row r="9" spans="2:5">
      <c r="B9" s="2" t="s">
        <v>14</v>
      </c>
      <c r="C9" s="6">
        <v>943.8</v>
      </c>
      <c r="D9" s="9"/>
      <c r="E9" s="3" t="s">
        <v>15</v>
      </c>
    </row>
    <row r="10" spans="2:5">
      <c r="B10" s="2" t="s">
        <v>16</v>
      </c>
      <c r="C10" s="6">
        <v>1058</v>
      </c>
      <c r="D10" s="9">
        <v>747.65782639999998</v>
      </c>
      <c r="E10" s="3" t="s">
        <v>17</v>
      </c>
    </row>
    <row r="11" spans="2:5" ht="20.45">
      <c r="B11" s="2" t="s">
        <v>18</v>
      </c>
      <c r="C11" s="7">
        <v>1129.3</v>
      </c>
      <c r="D11" s="9"/>
      <c r="E11" s="3" t="s">
        <v>19</v>
      </c>
    </row>
    <row r="12" spans="2:5">
      <c r="B12" s="2" t="s">
        <v>20</v>
      </c>
      <c r="C12" s="4">
        <v>1193.52</v>
      </c>
      <c r="D12" s="9"/>
      <c r="E12" s="3" t="s">
        <v>21</v>
      </c>
    </row>
    <row r="13" spans="2:5">
      <c r="B13" s="2" t="s">
        <v>22</v>
      </c>
      <c r="C13" s="4">
        <v>1275.6099999999999</v>
      </c>
      <c r="D13" s="9"/>
      <c r="E13" s="3" t="s">
        <v>21</v>
      </c>
    </row>
    <row r="14" spans="2:5">
      <c r="B14" s="2" t="s">
        <v>23</v>
      </c>
      <c r="C14" s="4">
        <v>1310.0999999999999</v>
      </c>
      <c r="D14" s="9"/>
      <c r="E14" s="3" t="s">
        <v>21</v>
      </c>
    </row>
    <row r="15" spans="2:5">
      <c r="B15" s="2" t="s">
        <v>24</v>
      </c>
      <c r="C15" s="4">
        <v>1440.44</v>
      </c>
      <c r="D15" s="9">
        <v>1070.5232109999999</v>
      </c>
      <c r="E15" s="3" t="s">
        <v>21</v>
      </c>
    </row>
    <row r="18" spans="2:15" ht="15" thickBot="1">
      <c r="C18" s="20" t="s">
        <v>1</v>
      </c>
    </row>
    <row r="19" spans="2:15" ht="15" thickBot="1">
      <c r="B19" s="10" t="s">
        <v>25</v>
      </c>
      <c r="C19" s="11" t="s">
        <v>26</v>
      </c>
      <c r="D19" s="18" t="s">
        <v>4</v>
      </c>
      <c r="E19" s="19" t="s">
        <v>6</v>
      </c>
      <c r="F19" s="19" t="s">
        <v>8</v>
      </c>
      <c r="G19" s="18" t="s">
        <v>10</v>
      </c>
      <c r="H19" s="18" t="s">
        <v>12</v>
      </c>
      <c r="I19" s="18" t="s">
        <v>14</v>
      </c>
      <c r="J19" s="18" t="s">
        <v>16</v>
      </c>
      <c r="K19" s="18" t="s">
        <v>18</v>
      </c>
      <c r="L19" s="18" t="s">
        <v>20</v>
      </c>
      <c r="M19" s="18" t="s">
        <v>22</v>
      </c>
      <c r="N19" s="18" t="s">
        <v>23</v>
      </c>
      <c r="O19" s="18" t="s">
        <v>24</v>
      </c>
    </row>
    <row r="20" spans="2:15" ht="20.45">
      <c r="B20" s="12">
        <v>1</v>
      </c>
      <c r="C20" s="13" t="s">
        <v>27</v>
      </c>
      <c r="D20" s="21">
        <v>26.304231999999999</v>
      </c>
      <c r="E20" s="22">
        <v>20.971270000000001</v>
      </c>
      <c r="F20" s="23">
        <v>21.126849</v>
      </c>
      <c r="G20" s="24">
        <v>20.376396</v>
      </c>
      <c r="H20" s="25">
        <v>27.446662</v>
      </c>
      <c r="I20" s="25" t="s">
        <v>28</v>
      </c>
      <c r="J20" s="25" t="s">
        <v>28</v>
      </c>
      <c r="K20" s="26" t="s">
        <v>29</v>
      </c>
      <c r="L20" s="25" t="s">
        <v>28</v>
      </c>
      <c r="M20" s="25" t="s">
        <v>30</v>
      </c>
      <c r="N20" s="25" t="s">
        <v>30</v>
      </c>
      <c r="O20" s="25" t="s">
        <v>30</v>
      </c>
    </row>
    <row r="21" spans="2:15" ht="20.45">
      <c r="B21" s="14">
        <v>2</v>
      </c>
      <c r="C21" s="15" t="s">
        <v>31</v>
      </c>
      <c r="D21" s="27">
        <v>29.070426999999999</v>
      </c>
      <c r="E21" s="28">
        <v>30.755392000000001</v>
      </c>
      <c r="F21" s="29">
        <v>28.760294999999999</v>
      </c>
      <c r="G21" s="24">
        <v>29.300172</v>
      </c>
      <c r="H21" s="25">
        <v>35.465718000000003</v>
      </c>
      <c r="I21" s="25" t="s">
        <v>30</v>
      </c>
      <c r="J21" s="25" t="s">
        <v>30</v>
      </c>
      <c r="K21" s="26" t="s">
        <v>29</v>
      </c>
      <c r="L21" s="25" t="s">
        <v>30</v>
      </c>
      <c r="M21" s="25" t="s">
        <v>30</v>
      </c>
      <c r="N21" s="25" t="s">
        <v>30</v>
      </c>
      <c r="O21" s="25" t="s">
        <v>30</v>
      </c>
    </row>
    <row r="22" spans="2:15" ht="20.45">
      <c r="B22" s="14">
        <v>3</v>
      </c>
      <c r="C22" s="15" t="s">
        <v>32</v>
      </c>
      <c r="D22" s="27">
        <v>37.816827000000004</v>
      </c>
      <c r="E22" s="28">
        <v>41.026682999999998</v>
      </c>
      <c r="F22" s="29">
        <v>40.022002000000001</v>
      </c>
      <c r="G22" s="24">
        <v>41.444048000000002</v>
      </c>
      <c r="H22" s="25">
        <v>44.681930999999999</v>
      </c>
      <c r="I22" s="25" t="s">
        <v>30</v>
      </c>
      <c r="J22" s="25" t="s">
        <v>30</v>
      </c>
      <c r="K22" s="26" t="s">
        <v>29</v>
      </c>
      <c r="L22" s="25" t="s">
        <v>30</v>
      </c>
      <c r="M22" s="25" t="s">
        <v>30</v>
      </c>
      <c r="N22" s="25" t="s">
        <v>30</v>
      </c>
      <c r="O22" s="25" t="s">
        <v>30</v>
      </c>
    </row>
    <row r="23" spans="2:15" ht="20.45">
      <c r="B23" s="14">
        <v>4</v>
      </c>
      <c r="C23" s="15" t="s">
        <v>33</v>
      </c>
      <c r="D23" s="27">
        <v>43.806241</v>
      </c>
      <c r="E23" s="28">
        <v>47.831581</v>
      </c>
      <c r="F23" s="29">
        <v>46.674675999999998</v>
      </c>
      <c r="G23" s="24">
        <v>48.036551000000003</v>
      </c>
      <c r="H23" s="25">
        <v>51.407508</v>
      </c>
      <c r="I23" s="25" t="s">
        <v>30</v>
      </c>
      <c r="J23" s="25" t="s">
        <v>30</v>
      </c>
      <c r="K23" s="26" t="s">
        <v>29</v>
      </c>
      <c r="L23" s="25" t="s">
        <v>30</v>
      </c>
      <c r="M23" s="25" t="s">
        <v>30</v>
      </c>
      <c r="N23" s="25" t="s">
        <v>30</v>
      </c>
      <c r="O23" s="25" t="s">
        <v>30</v>
      </c>
    </row>
    <row r="24" spans="2:15" ht="20.45">
      <c r="B24" s="14">
        <v>5</v>
      </c>
      <c r="C24" s="15" t="s">
        <v>34</v>
      </c>
      <c r="D24" s="27">
        <v>44.073211000000001</v>
      </c>
      <c r="E24" s="28">
        <v>48.039318000000002</v>
      </c>
      <c r="F24" s="29">
        <v>47.834679999999999</v>
      </c>
      <c r="G24" s="24">
        <v>48.696198000000003</v>
      </c>
      <c r="H24" s="25">
        <v>51.83943</v>
      </c>
      <c r="I24" s="25" t="s">
        <v>30</v>
      </c>
      <c r="J24" s="25" t="s">
        <v>30</v>
      </c>
      <c r="K24" s="26" t="s">
        <v>29</v>
      </c>
      <c r="L24" s="25" t="s">
        <v>30</v>
      </c>
      <c r="M24" s="25" t="s">
        <v>30</v>
      </c>
      <c r="N24" s="25" t="s">
        <v>30</v>
      </c>
      <c r="O24" s="25" t="s">
        <v>30</v>
      </c>
    </row>
    <row r="25" spans="2:15" ht="20.45">
      <c r="B25" s="14">
        <v>6</v>
      </c>
      <c r="C25" s="15" t="s">
        <v>35</v>
      </c>
      <c r="D25" s="27">
        <v>45.512765000000002</v>
      </c>
      <c r="E25" s="28">
        <v>49.345368000000001</v>
      </c>
      <c r="F25" s="29">
        <v>48.904955000000001</v>
      </c>
      <c r="G25" s="24">
        <v>49.452722000000001</v>
      </c>
      <c r="H25" s="25">
        <v>53.406720999999997</v>
      </c>
      <c r="I25" s="25" t="s">
        <v>30</v>
      </c>
      <c r="J25" s="25" t="s">
        <v>30</v>
      </c>
      <c r="K25" s="26" t="s">
        <v>29</v>
      </c>
      <c r="L25" s="25" t="s">
        <v>30</v>
      </c>
      <c r="M25" s="25" t="s">
        <v>30</v>
      </c>
      <c r="N25" s="25" t="s">
        <v>30</v>
      </c>
      <c r="O25" s="25" t="s">
        <v>30</v>
      </c>
    </row>
    <row r="26" spans="2:15" ht="20.45">
      <c r="B26" s="14">
        <v>7</v>
      </c>
      <c r="C26" s="15" t="s">
        <v>36</v>
      </c>
      <c r="D26" s="27">
        <v>47.501488999999999</v>
      </c>
      <c r="E26" s="28">
        <v>51.439770000000003</v>
      </c>
      <c r="F26" s="29">
        <v>51.387929</v>
      </c>
      <c r="G26" s="24">
        <v>52.428151</v>
      </c>
      <c r="H26" s="25">
        <v>55.528461999999998</v>
      </c>
      <c r="I26" s="25" t="s">
        <v>30</v>
      </c>
      <c r="J26" s="25" t="s">
        <v>30</v>
      </c>
      <c r="K26" s="26" t="s">
        <v>29</v>
      </c>
      <c r="L26" s="25" t="s">
        <v>30</v>
      </c>
      <c r="M26" s="25">
        <v>6.8179000000000003E-2</v>
      </c>
      <c r="N26" s="25">
        <v>0.40708</v>
      </c>
      <c r="O26" s="25">
        <v>1.400242</v>
      </c>
    </row>
    <row r="27" spans="2:15" ht="20.45">
      <c r="B27" s="14">
        <v>8</v>
      </c>
      <c r="C27" s="15" t="s">
        <v>37</v>
      </c>
      <c r="D27" s="27">
        <v>48.796990999999998</v>
      </c>
      <c r="E27" s="28">
        <v>52.928066000000001</v>
      </c>
      <c r="F27" s="29">
        <v>52.648445000000002</v>
      </c>
      <c r="G27" s="24">
        <v>53.959972</v>
      </c>
      <c r="H27" s="25">
        <v>57.193871000000001</v>
      </c>
      <c r="I27" s="25">
        <v>3.0468920000000002</v>
      </c>
      <c r="J27" s="25">
        <v>2.3731390000000001</v>
      </c>
      <c r="K27" s="30">
        <v>2.990958</v>
      </c>
      <c r="L27" s="25">
        <v>0.99373199999999995</v>
      </c>
      <c r="M27" s="25">
        <v>1.744974</v>
      </c>
      <c r="N27" s="25">
        <v>2.025995</v>
      </c>
      <c r="O27" s="25">
        <v>2.8345150000000001</v>
      </c>
    </row>
    <row r="28" spans="2:15" ht="20.45">
      <c r="B28" s="14">
        <v>9</v>
      </c>
      <c r="C28" s="15" t="s">
        <v>38</v>
      </c>
      <c r="D28" s="27">
        <v>49.428548999999997</v>
      </c>
      <c r="E28" s="28">
        <v>53.788327000000002</v>
      </c>
      <c r="F28" s="29">
        <v>53.48845</v>
      </c>
      <c r="G28" s="24">
        <v>54.283935</v>
      </c>
      <c r="H28" s="25">
        <v>57.953488999999998</v>
      </c>
      <c r="I28" s="25">
        <v>0.27251500000000001</v>
      </c>
      <c r="J28" s="25">
        <v>0.82536699999999996</v>
      </c>
      <c r="K28" s="30">
        <v>1.1107450000000001</v>
      </c>
      <c r="L28" s="25">
        <v>2.3317000000000001</v>
      </c>
      <c r="M28" s="25">
        <v>2.9254519999999999</v>
      </c>
      <c r="N28" s="25">
        <v>3.044216</v>
      </c>
      <c r="O28" s="25">
        <v>4.3212989999999998</v>
      </c>
    </row>
    <row r="29" spans="2:15" ht="20.45">
      <c r="B29" s="14">
        <v>10</v>
      </c>
      <c r="C29" s="15" t="s">
        <v>39</v>
      </c>
      <c r="D29" s="27">
        <v>45.804409999999997</v>
      </c>
      <c r="E29" s="28">
        <v>49.725642000000001</v>
      </c>
      <c r="F29" s="29">
        <v>50.613793999999999</v>
      </c>
      <c r="G29" s="24">
        <v>56.236808000000003</v>
      </c>
      <c r="H29" s="25">
        <v>58.461967000000001</v>
      </c>
      <c r="I29" s="25">
        <v>6.6898010000000001</v>
      </c>
      <c r="J29" s="25">
        <v>4.5035090000000002</v>
      </c>
      <c r="K29" s="30">
        <v>6.8850429999999996</v>
      </c>
      <c r="L29" s="25">
        <v>1.9995179999999999</v>
      </c>
      <c r="M29" s="25">
        <v>1.649664</v>
      </c>
      <c r="N29" s="25">
        <v>1.2346090000000001</v>
      </c>
      <c r="O29" s="25">
        <v>3.292392</v>
      </c>
    </row>
    <row r="30" spans="2:15" ht="20.45">
      <c r="B30" s="14">
        <v>11</v>
      </c>
      <c r="C30" s="15" t="s">
        <v>40</v>
      </c>
      <c r="D30" s="27">
        <v>52.110398000000004</v>
      </c>
      <c r="E30" s="28">
        <v>56.110849999999999</v>
      </c>
      <c r="F30" s="29">
        <v>56.501849</v>
      </c>
      <c r="G30" s="24">
        <v>56.772103000000001</v>
      </c>
      <c r="H30" s="25">
        <v>60.199078999999998</v>
      </c>
      <c r="I30" s="25">
        <v>2.9285290000000002</v>
      </c>
      <c r="J30" s="25">
        <v>3.8591989999999998</v>
      </c>
      <c r="K30" s="30">
        <v>5.5682349999999996</v>
      </c>
      <c r="L30" s="25">
        <v>5.9578660000000001</v>
      </c>
      <c r="M30" s="25">
        <v>5.4730829999999999</v>
      </c>
      <c r="N30" s="25">
        <v>5.2240060000000001</v>
      </c>
      <c r="O30" s="25">
        <v>7.5515030000000003</v>
      </c>
    </row>
    <row r="31" spans="2:15" ht="20.45">
      <c r="B31" s="14">
        <v>12</v>
      </c>
      <c r="C31" s="15" t="s">
        <v>41</v>
      </c>
      <c r="D31" s="27">
        <v>54.906683000000001</v>
      </c>
      <c r="E31" s="28">
        <v>59.175787999999997</v>
      </c>
      <c r="F31" s="29">
        <v>59.267001999999998</v>
      </c>
      <c r="G31" s="24">
        <v>59.186349999999997</v>
      </c>
      <c r="H31" s="25">
        <v>63.687789000000002</v>
      </c>
      <c r="I31" s="25">
        <v>4.3745419999999999</v>
      </c>
      <c r="J31" s="25">
        <v>5.7326740000000003</v>
      </c>
      <c r="K31" s="30">
        <v>7.4053449999999996</v>
      </c>
      <c r="L31" s="25">
        <v>8.4568829999999995</v>
      </c>
      <c r="M31" s="25">
        <v>9.0117619999999992</v>
      </c>
      <c r="N31" s="25">
        <v>8.6882719999999996</v>
      </c>
      <c r="O31" s="25">
        <v>10.210744999999999</v>
      </c>
    </row>
    <row r="32" spans="2:15" ht="20.45">
      <c r="B32" s="14">
        <v>13</v>
      </c>
      <c r="C32" s="15" t="s">
        <v>42</v>
      </c>
      <c r="D32" s="27">
        <v>53.419806999999999</v>
      </c>
      <c r="E32" s="28">
        <v>57.338780999999997</v>
      </c>
      <c r="F32" s="29">
        <v>57.772416999999997</v>
      </c>
      <c r="G32" s="24">
        <v>58.865203000000001</v>
      </c>
      <c r="H32" s="25">
        <v>62.263661999999997</v>
      </c>
      <c r="I32" s="25">
        <v>5.2906149999999998</v>
      </c>
      <c r="J32" s="25">
        <v>6.8697319999999999</v>
      </c>
      <c r="K32" s="30">
        <v>7.5701739999999997</v>
      </c>
      <c r="L32" s="25">
        <v>8.2122589999999995</v>
      </c>
      <c r="M32" s="25">
        <v>7.0479770000000004</v>
      </c>
      <c r="N32" s="25">
        <v>6.9666949999999996</v>
      </c>
      <c r="O32" s="25">
        <v>9.1479579999999991</v>
      </c>
    </row>
    <row r="33" spans="2:15" ht="21" thickBot="1">
      <c r="B33" s="16">
        <v>14</v>
      </c>
      <c r="C33" s="17" t="s">
        <v>43</v>
      </c>
      <c r="D33" s="31">
        <v>51.867519999999999</v>
      </c>
      <c r="E33" s="32">
        <v>55.686678000000001</v>
      </c>
      <c r="F33" s="33">
        <v>57.020401999999997</v>
      </c>
      <c r="G33" s="24">
        <v>61.676796000000003</v>
      </c>
      <c r="H33" s="25">
        <v>63.747664999999998</v>
      </c>
      <c r="I33" s="25">
        <v>7.6457069999999998</v>
      </c>
      <c r="J33" s="25">
        <v>8.1989169999999998</v>
      </c>
      <c r="K33" s="30">
        <v>10.123037</v>
      </c>
      <c r="L33" s="25">
        <v>11.652336</v>
      </c>
      <c r="M33" s="25">
        <v>3.5336120000000002</v>
      </c>
      <c r="N33" s="25">
        <v>2.427467</v>
      </c>
      <c r="O33" s="25">
        <v>5.0104709999999999</v>
      </c>
    </row>
    <row r="36" spans="2:15" ht="15" thickBot="1">
      <c r="C36" s="20" t="s">
        <v>2</v>
      </c>
    </row>
    <row r="37" spans="2:15" ht="15" thickBot="1">
      <c r="B37" s="10" t="s">
        <v>25</v>
      </c>
      <c r="C37" s="11" t="s">
        <v>26</v>
      </c>
      <c r="D37" s="18" t="s">
        <v>4</v>
      </c>
      <c r="E37" s="19" t="s">
        <v>6</v>
      </c>
      <c r="F37" s="18" t="s">
        <v>8</v>
      </c>
      <c r="G37" s="18" t="s">
        <v>10</v>
      </c>
      <c r="H37" s="18" t="s">
        <v>12</v>
      </c>
      <c r="I37" s="18" t="s">
        <v>14</v>
      </c>
      <c r="J37" s="18" t="s">
        <v>16</v>
      </c>
      <c r="K37" s="18" t="s">
        <v>18</v>
      </c>
      <c r="L37" s="18" t="s">
        <v>20</v>
      </c>
      <c r="M37" s="18" t="s">
        <v>22</v>
      </c>
      <c r="N37" s="18" t="s">
        <v>23</v>
      </c>
      <c r="O37" s="18" t="s">
        <v>24</v>
      </c>
    </row>
    <row r="38" spans="2:15" ht="20.45">
      <c r="B38" s="12">
        <v>1</v>
      </c>
      <c r="C38" s="13" t="s">
        <v>44</v>
      </c>
      <c r="D38" s="21"/>
      <c r="E38" s="22"/>
      <c r="F38" s="24"/>
      <c r="G38" s="24"/>
      <c r="H38" s="25"/>
      <c r="I38" s="25"/>
      <c r="J38" s="25">
        <v>0</v>
      </c>
      <c r="K38" s="26"/>
      <c r="L38" s="25"/>
      <c r="M38" s="25"/>
      <c r="N38" s="25"/>
      <c r="O38" s="25">
        <v>0</v>
      </c>
    </row>
    <row r="39" spans="2:15" ht="20.45">
      <c r="B39" s="14">
        <v>2</v>
      </c>
      <c r="C39" s="15" t="s">
        <v>31</v>
      </c>
      <c r="D39" s="27"/>
      <c r="E39" s="28"/>
      <c r="F39" s="24"/>
      <c r="G39" s="24"/>
      <c r="H39" s="25"/>
      <c r="I39" s="25"/>
      <c r="J39" s="25">
        <v>0</v>
      </c>
      <c r="K39" s="26"/>
      <c r="L39" s="25"/>
      <c r="M39" s="25"/>
      <c r="N39" s="25"/>
      <c r="O39" s="25">
        <v>0</v>
      </c>
    </row>
    <row r="40" spans="2:15" ht="20.45">
      <c r="B40" s="14">
        <v>3</v>
      </c>
      <c r="C40" s="15" t="s">
        <v>45</v>
      </c>
      <c r="D40" s="27"/>
      <c r="E40" s="28"/>
      <c r="F40" s="24"/>
      <c r="G40" s="24"/>
      <c r="H40" s="25"/>
      <c r="I40" s="25"/>
      <c r="J40" s="25">
        <v>0</v>
      </c>
      <c r="K40" s="26"/>
      <c r="L40" s="25"/>
      <c r="M40" s="25"/>
      <c r="N40" s="25"/>
      <c r="O40" s="25">
        <v>5.2146999999999997</v>
      </c>
    </row>
    <row r="41" spans="2:15" ht="20.45">
      <c r="B41" s="14">
        <v>4</v>
      </c>
      <c r="C41" s="15" t="s">
        <v>33</v>
      </c>
      <c r="D41" s="27"/>
      <c r="E41" s="28"/>
      <c r="F41" s="24"/>
      <c r="G41" s="24"/>
      <c r="H41" s="25"/>
      <c r="I41" s="25"/>
      <c r="J41" s="25">
        <v>7.1992000000000003</v>
      </c>
      <c r="K41" s="26"/>
      <c r="L41" s="25"/>
      <c r="M41" s="25"/>
      <c r="N41" s="25"/>
      <c r="O41" s="25">
        <v>10.682600000000001</v>
      </c>
    </row>
    <row r="42" spans="2:15" ht="20.45">
      <c r="B42" s="14">
        <v>5</v>
      </c>
      <c r="C42" s="15" t="s">
        <v>34</v>
      </c>
      <c r="D42" s="27"/>
      <c r="E42" s="28"/>
      <c r="F42" s="24"/>
      <c r="G42" s="24"/>
      <c r="H42" s="25"/>
      <c r="I42" s="25"/>
      <c r="J42" s="25">
        <v>7.8034999999999997</v>
      </c>
      <c r="K42" s="26"/>
      <c r="L42" s="25"/>
      <c r="M42" s="25"/>
      <c r="N42" s="25"/>
      <c r="O42" s="25">
        <v>13.821300000000001</v>
      </c>
    </row>
    <row r="43" spans="2:15" ht="20.45">
      <c r="B43" s="14">
        <v>6</v>
      </c>
      <c r="C43" s="15" t="s">
        <v>35</v>
      </c>
      <c r="D43" s="27"/>
      <c r="E43" s="28"/>
      <c r="F43" s="24"/>
      <c r="G43" s="24"/>
      <c r="H43" s="25"/>
      <c r="I43" s="25"/>
      <c r="J43" s="25">
        <v>9.2399000000000004</v>
      </c>
      <c r="K43" s="26"/>
      <c r="L43" s="25"/>
      <c r="M43" s="25"/>
      <c r="N43" s="25"/>
      <c r="O43" s="25">
        <v>15.641299999999999</v>
      </c>
    </row>
    <row r="44" spans="2:15" ht="20.45">
      <c r="B44" s="14">
        <v>7</v>
      </c>
      <c r="C44" s="15" t="s">
        <v>36</v>
      </c>
      <c r="D44" s="27"/>
      <c r="E44" s="28"/>
      <c r="F44" s="24"/>
      <c r="G44" s="24"/>
      <c r="H44" s="25"/>
      <c r="I44" s="25"/>
      <c r="J44" s="25">
        <v>11.8466</v>
      </c>
      <c r="K44" s="26"/>
      <c r="L44" s="25"/>
      <c r="M44" s="25"/>
      <c r="N44" s="25"/>
      <c r="O44" s="25">
        <v>19.190899999999999</v>
      </c>
    </row>
    <row r="45" spans="2:15" ht="20.45">
      <c r="B45" s="14">
        <v>8</v>
      </c>
      <c r="C45" s="15" t="s">
        <v>46</v>
      </c>
      <c r="D45" s="27"/>
      <c r="E45" s="28"/>
      <c r="F45" s="24"/>
      <c r="G45" s="24"/>
      <c r="H45" s="25"/>
      <c r="I45" s="25"/>
      <c r="J45" s="25">
        <v>14.3668</v>
      </c>
      <c r="K45" s="30"/>
      <c r="L45" s="25"/>
      <c r="M45" s="25"/>
      <c r="N45" s="25"/>
      <c r="O45" s="25">
        <v>20.6251</v>
      </c>
    </row>
    <row r="46" spans="2:15" ht="20.45">
      <c r="B46" s="14">
        <v>9</v>
      </c>
      <c r="C46" s="15" t="s">
        <v>38</v>
      </c>
      <c r="D46" s="27"/>
      <c r="E46" s="28"/>
      <c r="F46" s="24"/>
      <c r="G46" s="24"/>
      <c r="H46" s="25"/>
      <c r="I46" s="25"/>
      <c r="J46" s="25">
        <v>12.819000000000001</v>
      </c>
      <c r="K46" s="30"/>
      <c r="L46" s="25"/>
      <c r="M46" s="25"/>
      <c r="N46" s="25"/>
      <c r="O46" s="25">
        <v>22.111899999999999</v>
      </c>
    </row>
    <row r="47" spans="2:15" ht="20.45">
      <c r="B47" s="14">
        <v>10</v>
      </c>
      <c r="C47" s="15" t="s">
        <v>39</v>
      </c>
      <c r="D47" s="27"/>
      <c r="E47" s="28"/>
      <c r="F47" s="24"/>
      <c r="G47" s="24"/>
      <c r="H47" s="25"/>
      <c r="I47" s="25"/>
      <c r="J47" s="25">
        <v>16.4971</v>
      </c>
      <c r="K47" s="30"/>
      <c r="L47" s="25"/>
      <c r="M47" s="25"/>
      <c r="N47" s="25"/>
      <c r="O47" s="25">
        <v>21.082999999999998</v>
      </c>
    </row>
    <row r="48" spans="2:15" ht="20.45">
      <c r="B48" s="14">
        <v>11</v>
      </c>
      <c r="C48" s="15" t="s">
        <v>40</v>
      </c>
      <c r="D48" s="27"/>
      <c r="E48" s="28"/>
      <c r="F48" s="24"/>
      <c r="G48" s="24"/>
      <c r="H48" s="25"/>
      <c r="I48" s="25"/>
      <c r="J48" s="25">
        <v>15.8528</v>
      </c>
      <c r="K48" s="30"/>
      <c r="L48" s="25"/>
      <c r="M48" s="25"/>
      <c r="N48" s="25"/>
      <c r="O48" s="25">
        <v>25.342099999999999</v>
      </c>
    </row>
    <row r="49" spans="2:15" ht="20.45">
      <c r="B49" s="14">
        <v>12</v>
      </c>
      <c r="C49" s="15" t="s">
        <v>41</v>
      </c>
      <c r="D49" s="27"/>
      <c r="E49" s="28"/>
      <c r="F49" s="24"/>
      <c r="G49" s="24"/>
      <c r="H49" s="25"/>
      <c r="I49" s="25"/>
      <c r="J49" s="25">
        <v>17.726299999999998</v>
      </c>
      <c r="K49" s="30"/>
      <c r="L49" s="25"/>
      <c r="M49" s="25"/>
      <c r="N49" s="25"/>
      <c r="O49" s="25">
        <v>28.0014</v>
      </c>
    </row>
    <row r="50" spans="2:15" ht="20.45">
      <c r="B50" s="14">
        <v>13</v>
      </c>
      <c r="C50" s="15" t="s">
        <v>42</v>
      </c>
      <c r="D50" s="27"/>
      <c r="E50" s="28"/>
      <c r="F50" s="24"/>
      <c r="G50" s="24"/>
      <c r="H50" s="25"/>
      <c r="I50" s="25"/>
      <c r="J50" s="25">
        <v>18.863399999999999</v>
      </c>
      <c r="K50" s="30"/>
      <c r="L50" s="25"/>
      <c r="M50" s="25"/>
      <c r="N50" s="25"/>
      <c r="O50" s="25">
        <v>26.938600000000001</v>
      </c>
    </row>
    <row r="51" spans="2:15" ht="21" thickBot="1">
      <c r="B51" s="16">
        <v>14</v>
      </c>
      <c r="C51" s="17" t="s">
        <v>47</v>
      </c>
      <c r="D51" s="31"/>
      <c r="E51" s="32"/>
      <c r="F51" s="24"/>
      <c r="G51" s="24"/>
      <c r="H51" s="25"/>
      <c r="I51" s="25"/>
      <c r="J51" s="25">
        <v>20.192499999999999</v>
      </c>
      <c r="K51" s="30"/>
      <c r="L51" s="25"/>
      <c r="M51" s="25"/>
      <c r="N51" s="25"/>
      <c r="O51" s="25">
        <v>22.801100000000002</v>
      </c>
    </row>
  </sheetData>
  <phoneticPr fontId="2" type="noConversion"/>
  <hyperlinks>
    <hyperlink ref="E7" r:id="rId1" display="https://view.officeapps.live.com/op/view.aspx?src=https%3A%2F%2Fwww.neso.energy%2Fdocument%2F186181%2Fdownload&amp;wdOrigin=BROWSELINK" xr:uid="{9C277FCD-4DE8-4E1D-813A-CA4750951017}"/>
    <hyperlink ref="E8" r:id="rId2" display="https://view.officeapps.live.com/op/view.aspx?src=https%3A%2F%2Fwww.neso.energy%2Fdocument%2F235026%2Fdownload&amp;wdOrigin=BROWSELINK" xr:uid="{FF2CBDE0-5646-4BD4-A96A-58A3EE25653A}"/>
    <hyperlink ref="E9" r:id="rId3" display="https://view.officeapps.live.com/op/view.aspx?src=https%3A%2F%2Fwww.neso.energy%2Fdocument%2F275726%2Fdownload&amp;wdOrigin=BROWSELINK" xr:uid="{A009205D-E20A-4DA6-A74D-E593741C6ADD}"/>
    <hyperlink ref="E10" r:id="rId4" display="https://view.officeapps.live.com/op/view.aspx?src=https%3A%2F%2Fwww.neso.energy%2Fdocument%2F301731%2Fdownload&amp;wdOrigin=BROWSELINK" xr:uid="{7BB0ACCB-1C20-4598-AE90-D438C9FCB9CA}"/>
    <hyperlink ref="E11" r:id="rId5" display="https://view.officeapps.live.com/op/view.aspx?src=https%3A%2F%2Fwww.neso.energy%2Fdocument%2F353061%2Fdownload&amp;wdOrigin=BROWSELINK" xr:uid="{27ABF28B-8B11-450B-B054-9FAFBBFA2AF1}"/>
    <hyperlink ref="E12" r:id="rId6" display="https://view.officeapps.live.com/op/view.aspx?src=https%3A%2F%2Fwww.neso.energy%2Fdocument%2F317556%2Fdownload&amp;wdOrigin=BROWSELINK" xr:uid="{E76438B0-8450-4026-844A-07603811523F}"/>
    <hyperlink ref="E13" r:id="rId7" display="https://view.officeapps.live.com/op/view.aspx?src=https%3A%2F%2Fwww.neso.energy%2Fdocument%2F317556%2Fdownload&amp;wdOrigin=BROWSELINK" xr:uid="{F49D55C5-71DE-460F-B243-D30364789EC0}"/>
    <hyperlink ref="E14" r:id="rId8" display="https://view.officeapps.live.com/op/view.aspx?src=https%3A%2F%2Fwww.neso.energy%2Fdocument%2F317556%2Fdownload&amp;wdOrigin=BROWSELINK" xr:uid="{4554BB6C-D797-4E29-A76E-112E60CA045D}"/>
    <hyperlink ref="E15" r:id="rId9" display="https://view.officeapps.live.com/op/view.aspx?src=https%3A%2F%2Fwww.neso.energy%2Fdocument%2F317556%2Fdownload&amp;wdOrigin=BROWSELINK" xr:uid="{30293440-2654-4374-B98D-DFFF106E3E9A}"/>
    <hyperlink ref="E6" r:id="rId10" display="https://view.officeapps.live.com/op/view.aspx?src=https%3A%2F%2Fwww.neso.energy%2Fdocument%2F162436%2Fdownload&amp;wdOrigin=BROWSELINK" xr:uid="{73076844-1A87-4833-9EA6-5158E388D82F}"/>
    <hyperlink ref="E4" r:id="rId11" display="https://view.officeapps.live.com/op/view.aspx?src=https%3A%2F%2Fwww.neso.energy%2Fdocument%2F106731%2Fdownload&amp;wdOrigin=BROWSELINK" xr:uid="{AB0F2980-8813-4EB9-942B-2B1A81B1A998}"/>
    <hyperlink ref="E5" r:id="rId12" display="https://view.officeapps.live.com/op/view.aspx?src=https%3A%2F%2Fwww.neso.energy%2Fdocument%2F137361%2Fdownload&amp;wdOrigin=BROWSELINK" xr:uid="{8BA83A5B-388B-4316-856F-AADB644DB246}"/>
  </hyperlinks>
  <pageMargins left="0.7" right="0.7" top="0.75" bottom="0.75" header="0.3" footer="0.3"/>
  <drawing r:id="rId1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95797B-4FDD-4288-83BB-4E2983459ECF}">
  <dimension ref="A1:O29"/>
  <sheetViews>
    <sheetView workbookViewId="0">
      <selection activeCell="E6" sqref="E6"/>
    </sheetView>
  </sheetViews>
  <sheetFormatPr defaultRowHeight="14.45"/>
  <cols>
    <col min="2" max="2" width="14.42578125" customWidth="1"/>
    <col min="3" max="3" width="15.140625" customWidth="1"/>
    <col min="10" max="10" width="31.42578125" customWidth="1"/>
  </cols>
  <sheetData>
    <row r="1" spans="1:15" ht="15" thickBot="1">
      <c r="A1" s="34"/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</row>
    <row r="2" spans="1:15" ht="43.15">
      <c r="A2" s="34"/>
      <c r="B2" s="35" t="s">
        <v>48</v>
      </c>
      <c r="C2" s="35" t="s">
        <v>49</v>
      </c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</row>
    <row r="3" spans="1:15">
      <c r="A3" s="34"/>
      <c r="B3" s="34">
        <v>-4.7028920000000003</v>
      </c>
      <c r="C3" s="34">
        <v>-6.3164110000000004</v>
      </c>
      <c r="D3" s="34"/>
      <c r="E3" s="36" t="s">
        <v>50</v>
      </c>
      <c r="F3" s="34"/>
      <c r="G3" s="34"/>
      <c r="H3" s="34"/>
      <c r="I3" s="34"/>
      <c r="J3" s="34" t="s">
        <v>51</v>
      </c>
      <c r="K3" s="34"/>
      <c r="L3" s="34"/>
      <c r="M3" s="34"/>
      <c r="N3" s="37" t="s">
        <v>52</v>
      </c>
      <c r="O3" s="34"/>
    </row>
    <row r="4" spans="1:15">
      <c r="A4" s="34"/>
      <c r="B4" s="34">
        <v>-4.7470119999999998</v>
      </c>
      <c r="C4" s="34">
        <v>-6.3174080000000004</v>
      </c>
      <c r="D4" s="34"/>
      <c r="E4" s="34">
        <f>AVERAGE(C3:C14)</f>
        <v>-6.3155622499999993</v>
      </c>
      <c r="F4" s="34" t="s">
        <v>53</v>
      </c>
      <c r="G4" s="34"/>
      <c r="H4" s="34"/>
      <c r="I4" s="34"/>
      <c r="J4" s="34"/>
      <c r="K4" s="34"/>
      <c r="L4" s="34"/>
      <c r="M4" s="34"/>
      <c r="N4" s="34"/>
      <c r="O4" s="34"/>
    </row>
    <row r="5" spans="1:15">
      <c r="A5" s="34"/>
      <c r="B5" s="34">
        <v>-4.7621200000000004</v>
      </c>
      <c r="C5" s="34">
        <v>-6.3166520000000004</v>
      </c>
      <c r="D5" s="34"/>
      <c r="E5" s="34">
        <f>8760*[2]impacts!B228</f>
        <v>4467.6000000000004</v>
      </c>
      <c r="F5" s="34" t="s">
        <v>54</v>
      </c>
      <c r="G5" s="34"/>
      <c r="H5" s="34"/>
      <c r="I5" s="34"/>
      <c r="J5" s="34"/>
      <c r="K5" s="34"/>
      <c r="L5" s="34"/>
      <c r="M5" s="34"/>
      <c r="N5" s="34"/>
      <c r="O5" s="34"/>
    </row>
    <row r="6" spans="1:15">
      <c r="A6" s="34"/>
      <c r="B6" s="34">
        <v>-4.7641859999999996</v>
      </c>
      <c r="C6" s="34">
        <v>-6.3139370000000001</v>
      </c>
      <c r="D6" s="34"/>
      <c r="E6" s="34">
        <f>(E4*1000)/E5</f>
        <v>-1.4136364602918789</v>
      </c>
      <c r="F6" s="34" t="s">
        <v>55</v>
      </c>
      <c r="G6" s="34"/>
      <c r="H6" s="34"/>
      <c r="I6" s="34"/>
      <c r="J6" s="34"/>
      <c r="K6" s="34" t="s">
        <v>56</v>
      </c>
      <c r="L6" s="34"/>
      <c r="M6" s="34"/>
      <c r="N6" s="34"/>
      <c r="O6" s="34"/>
    </row>
    <row r="7" spans="1:15">
      <c r="A7" s="34"/>
      <c r="B7" s="34">
        <v>-4.7584369999999998</v>
      </c>
      <c r="C7" s="34">
        <v>-6.3168939999999996</v>
      </c>
      <c r="D7" s="34"/>
      <c r="E7" s="34"/>
      <c r="F7" s="34"/>
      <c r="G7" s="34"/>
      <c r="H7" s="34"/>
      <c r="I7" s="34"/>
      <c r="J7" s="34" t="s">
        <v>57</v>
      </c>
      <c r="K7" s="34" t="s">
        <v>58</v>
      </c>
      <c r="L7" s="34" t="s">
        <v>59</v>
      </c>
      <c r="M7" s="34" t="s">
        <v>60</v>
      </c>
      <c r="N7" s="34" t="s">
        <v>61</v>
      </c>
      <c r="O7" s="34" t="s">
        <v>62</v>
      </c>
    </row>
    <row r="8" spans="1:15">
      <c r="A8" s="34"/>
      <c r="B8" s="34">
        <v>-4.7651630000000003</v>
      </c>
      <c r="C8" s="34">
        <v>-6.3179210000000001</v>
      </c>
      <c r="D8" s="34"/>
      <c r="E8" s="34"/>
      <c r="F8" s="34"/>
      <c r="G8" s="34"/>
      <c r="H8" s="34"/>
      <c r="I8" s="34"/>
      <c r="J8" s="34" t="s">
        <v>63</v>
      </c>
      <c r="K8" s="34">
        <v>-5</v>
      </c>
      <c r="L8" s="34">
        <v>-14</v>
      </c>
      <c r="M8" s="34">
        <f>AVERAGE(K8:L8)</f>
        <v>-9.5</v>
      </c>
      <c r="N8" s="34">
        <v>704</v>
      </c>
      <c r="O8" s="34">
        <f>N8/M8</f>
        <v>-74.10526315789474</v>
      </c>
    </row>
    <row r="9" spans="1:15">
      <c r="A9" s="34"/>
      <c r="B9" s="34">
        <v>-4.7638410000000002</v>
      </c>
      <c r="C9" s="34">
        <v>-6.307906</v>
      </c>
      <c r="D9" s="34"/>
      <c r="E9" s="34"/>
      <c r="F9" s="34"/>
      <c r="G9" s="34"/>
      <c r="H9" s="34"/>
      <c r="I9" s="34"/>
      <c r="J9" s="34" t="s">
        <v>64</v>
      </c>
      <c r="K9" s="34">
        <v>-5</v>
      </c>
      <c r="L9" s="34">
        <v>-11</v>
      </c>
      <c r="M9" s="34">
        <f t="shared" ref="M9:M11" si="0">AVERAGE(K9:L9)</f>
        <v>-8</v>
      </c>
      <c r="N9" s="34">
        <v>615</v>
      </c>
      <c r="O9" s="34">
        <f t="shared" ref="O9:O11" si="1">N9/M9</f>
        <v>-76.875</v>
      </c>
    </row>
    <row r="10" spans="1:15">
      <c r="A10" s="34"/>
      <c r="B10" s="34">
        <v>-4.7651640000000004</v>
      </c>
      <c r="C10" s="34">
        <v>-6.3179210000000001</v>
      </c>
      <c r="D10" s="34"/>
      <c r="E10" s="34"/>
      <c r="F10" s="34"/>
      <c r="G10" s="34"/>
      <c r="H10" s="34"/>
      <c r="I10" s="34"/>
      <c r="J10" s="34" t="s">
        <v>65</v>
      </c>
      <c r="K10" s="34">
        <v>-3</v>
      </c>
      <c r="L10" s="34">
        <v>-12</v>
      </c>
      <c r="M10" s="34">
        <f t="shared" si="0"/>
        <v>-7.5</v>
      </c>
      <c r="N10" s="34">
        <v>530</v>
      </c>
      <c r="O10" s="34">
        <f t="shared" si="1"/>
        <v>-70.666666666666671</v>
      </c>
    </row>
    <row r="11" spans="1:15">
      <c r="A11" s="34"/>
      <c r="B11" s="34">
        <v>-4.7651630000000003</v>
      </c>
      <c r="C11" s="34">
        <v>-6.3161100000000001</v>
      </c>
      <c r="D11" s="34"/>
      <c r="E11" s="34"/>
      <c r="F11" s="34"/>
      <c r="G11" s="34"/>
      <c r="H11" s="34"/>
      <c r="I11" s="34"/>
      <c r="J11" s="34" t="s">
        <v>66</v>
      </c>
      <c r="K11" s="34">
        <v>-3</v>
      </c>
      <c r="L11" s="34">
        <v>-9</v>
      </c>
      <c r="M11" s="34">
        <f t="shared" si="0"/>
        <v>-6</v>
      </c>
      <c r="N11" s="34">
        <v>482</v>
      </c>
      <c r="O11" s="34">
        <f t="shared" si="1"/>
        <v>-80.333333333333329</v>
      </c>
    </row>
    <row r="12" spans="1:15">
      <c r="A12" s="34"/>
      <c r="B12" s="34">
        <v>-4.7557669999999996</v>
      </c>
      <c r="C12" s="34">
        <v>-6.3107340000000001</v>
      </c>
      <c r="D12" s="34"/>
      <c r="E12" s="34"/>
      <c r="F12" s="34"/>
      <c r="G12" s="34"/>
      <c r="H12" s="34"/>
      <c r="I12" s="34"/>
      <c r="J12" s="34"/>
      <c r="K12" s="34"/>
      <c r="L12" s="34"/>
      <c r="M12" s="34"/>
      <c r="N12" s="34"/>
      <c r="O12" s="34"/>
    </row>
    <row r="13" spans="1:15">
      <c r="A13" s="34"/>
      <c r="B13" s="34">
        <v>-4.7673969999999999</v>
      </c>
      <c r="C13" s="34">
        <v>-6.3189859999999998</v>
      </c>
      <c r="D13" s="34"/>
      <c r="E13" s="34"/>
      <c r="F13" s="34"/>
      <c r="G13" s="34"/>
      <c r="H13" s="34"/>
      <c r="I13" s="34"/>
      <c r="J13" s="34" t="s">
        <v>60</v>
      </c>
      <c r="K13" s="34"/>
      <c r="L13" s="34"/>
      <c r="M13" s="34"/>
      <c r="N13" s="34"/>
      <c r="O13" s="34">
        <f>AVERAGE(O8:O11)</f>
        <v>-75.495065789473685</v>
      </c>
    </row>
    <row r="14" spans="1:15">
      <c r="A14" s="34"/>
      <c r="B14" s="34">
        <v>-4.7650079999999999</v>
      </c>
      <c r="C14" s="34">
        <v>-6.3158669999999999</v>
      </c>
      <c r="D14" s="34"/>
      <c r="E14" s="34"/>
      <c r="F14" s="34"/>
      <c r="G14" s="34"/>
      <c r="H14" s="34"/>
      <c r="I14" s="34"/>
      <c r="J14" s="34"/>
      <c r="K14" s="34"/>
      <c r="L14" s="34"/>
      <c r="M14" s="34"/>
      <c r="N14" s="34"/>
      <c r="O14" s="34"/>
    </row>
    <row r="15" spans="1:15">
      <c r="A15" s="34"/>
      <c r="B15" s="34">
        <v>-4.7822060000000004</v>
      </c>
      <c r="C15" s="34">
        <v>-5.4179370000000002</v>
      </c>
      <c r="D15" s="34"/>
      <c r="E15" s="34"/>
      <c r="F15" s="34"/>
      <c r="G15" s="34"/>
      <c r="H15" s="34"/>
      <c r="I15" s="34"/>
      <c r="J15" s="34" t="s">
        <v>67</v>
      </c>
      <c r="K15" s="34"/>
      <c r="L15" s="34"/>
      <c r="M15" s="34"/>
      <c r="N15" s="34"/>
      <c r="O15" s="34">
        <f>E6</f>
        <v>-1.4136364602918789</v>
      </c>
    </row>
    <row r="16" spans="1:15">
      <c r="A16" s="34"/>
      <c r="B16" s="34">
        <v>-4.775029</v>
      </c>
      <c r="C16" s="34">
        <v>-5.3794510000000004</v>
      </c>
      <c r="D16" s="34"/>
      <c r="E16" s="34"/>
      <c r="F16" s="34"/>
      <c r="G16" s="34"/>
      <c r="H16" s="34"/>
      <c r="I16" s="34"/>
      <c r="J16" s="34" t="s">
        <v>68</v>
      </c>
      <c r="K16" s="34"/>
      <c r="L16" s="34"/>
      <c r="M16" s="34"/>
      <c r="N16" s="34"/>
      <c r="O16" s="34">
        <f>O13*O15</f>
        <v>106.7225775721341</v>
      </c>
    </row>
    <row r="17" spans="1:15">
      <c r="A17" s="34"/>
      <c r="B17" s="34">
        <v>-3.0634139999999999</v>
      </c>
      <c r="C17" s="34">
        <v>-3.6125959999999999</v>
      </c>
      <c r="D17" s="34"/>
      <c r="E17" s="34"/>
      <c r="F17" s="34"/>
      <c r="G17" s="34"/>
      <c r="H17" s="34"/>
      <c r="I17" s="34"/>
      <c r="J17" s="34"/>
      <c r="K17" s="34"/>
      <c r="L17" s="34"/>
      <c r="M17" s="34"/>
      <c r="N17" s="34"/>
      <c r="O17" s="34"/>
    </row>
    <row r="18" spans="1:15">
      <c r="A18" s="34"/>
      <c r="B18" s="34">
        <v>-2.895972</v>
      </c>
      <c r="C18" s="34">
        <v>-3.5501339999999999</v>
      </c>
      <c r="D18" s="34"/>
      <c r="E18" s="34"/>
      <c r="F18" s="34"/>
      <c r="G18" s="34"/>
      <c r="H18" s="34"/>
      <c r="I18" s="34"/>
      <c r="J18" s="34"/>
      <c r="K18" s="34"/>
      <c r="L18" s="34"/>
      <c r="M18" s="34"/>
      <c r="N18" s="34"/>
      <c r="O18" s="34"/>
    </row>
    <row r="19" spans="1:15">
      <c r="A19" s="34"/>
      <c r="B19" s="34">
        <v>-2.8942369999999999</v>
      </c>
      <c r="C19" s="34">
        <v>-3.5500989999999999</v>
      </c>
      <c r="D19" s="34"/>
      <c r="E19" s="34"/>
      <c r="F19" s="34"/>
      <c r="G19" s="34"/>
      <c r="H19" s="34"/>
      <c r="I19" s="34"/>
      <c r="J19" s="34"/>
      <c r="K19" s="34"/>
      <c r="L19" s="34"/>
      <c r="M19" s="34"/>
      <c r="N19" s="34"/>
      <c r="O19" s="34"/>
    </row>
    <row r="20" spans="1:15">
      <c r="A20" s="34"/>
      <c r="B20" s="34">
        <v>-2.895972</v>
      </c>
      <c r="C20" s="34">
        <v>-3.5501339999999999</v>
      </c>
      <c r="D20" s="34"/>
      <c r="E20" s="34"/>
      <c r="F20" s="34"/>
      <c r="G20" s="34"/>
      <c r="H20" s="34"/>
      <c r="I20" s="34"/>
      <c r="J20" s="34"/>
      <c r="K20" s="34"/>
      <c r="L20" s="34"/>
      <c r="M20" s="34"/>
      <c r="N20" s="34"/>
      <c r="O20" s="34"/>
    </row>
    <row r="21" spans="1:15">
      <c r="A21" s="34"/>
      <c r="B21" s="34">
        <v>-2.895972</v>
      </c>
      <c r="C21" s="34">
        <v>-3.5501209999999999</v>
      </c>
      <c r="D21" s="34"/>
      <c r="E21" s="34"/>
      <c r="F21" s="34"/>
      <c r="G21" s="34"/>
      <c r="H21" s="34"/>
      <c r="I21" s="34"/>
      <c r="J21" s="34"/>
      <c r="K21" s="34"/>
      <c r="L21" s="34"/>
      <c r="M21" s="34"/>
      <c r="N21" s="34"/>
      <c r="O21" s="34"/>
    </row>
    <row r="22" spans="1:15">
      <c r="A22" s="34"/>
      <c r="B22" s="34">
        <v>-2.895972</v>
      </c>
      <c r="C22" s="34">
        <v>-3.5501339999999999</v>
      </c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4"/>
    </row>
    <row r="23" spans="1:15">
      <c r="A23" s="34"/>
      <c r="B23" s="34">
        <v>-2.895972</v>
      </c>
      <c r="C23" s="34">
        <v>-3.5501339999999999</v>
      </c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4"/>
      <c r="O23" s="34"/>
    </row>
    <row r="24" spans="1:15">
      <c r="A24" s="34"/>
      <c r="B24" s="34">
        <v>-2.895988</v>
      </c>
      <c r="C24" s="34">
        <v>-3.5517669999999999</v>
      </c>
      <c r="D24" s="34"/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4"/>
    </row>
    <row r="25" spans="1:15">
      <c r="A25" s="34"/>
      <c r="B25" s="34">
        <v>-2.895988</v>
      </c>
      <c r="C25" s="34">
        <v>-3.5517669999999999</v>
      </c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</row>
    <row r="26" spans="1:15">
      <c r="A26" s="34"/>
      <c r="B26" s="34">
        <v>-2.8959570000000001</v>
      </c>
      <c r="C26" s="34">
        <v>-3.548435</v>
      </c>
      <c r="D26" s="34"/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</row>
    <row r="27" spans="1:15">
      <c r="A27" s="34"/>
      <c r="B27" s="34">
        <v>-2.895972</v>
      </c>
      <c r="C27" s="34">
        <v>-3.5501339999999999</v>
      </c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</row>
    <row r="28" spans="1:15">
      <c r="A28" s="34"/>
      <c r="B28" s="34">
        <v>-2.895972</v>
      </c>
      <c r="C28" s="34">
        <v>-3.5501339999999999</v>
      </c>
      <c r="D28" s="34"/>
      <c r="E28" s="34"/>
      <c r="F28" s="34"/>
      <c r="G28" s="34"/>
      <c r="H28" s="34"/>
      <c r="I28" s="34"/>
      <c r="J28" s="34"/>
      <c r="K28" s="34"/>
      <c r="L28" s="34"/>
      <c r="M28" s="34"/>
      <c r="N28" s="34"/>
      <c r="O28" s="34"/>
    </row>
    <row r="29" spans="1:15">
      <c r="A29" s="34"/>
      <c r="B29" s="34">
        <v>-2.895972</v>
      </c>
      <c r="C29" s="34">
        <v>-3.5499520000000002</v>
      </c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</row>
  </sheetData>
  <hyperlinks>
    <hyperlink ref="N3" r:id="rId1" display="https://urlisolation.com/browser?clickId=2B748124-C7D7-471F-88B0-C04D86C6F636&amp;traceToken=1747227214%3Bsse_hosted%3Bhttps%3A%2Fwww.scottishrenewables.co&amp;url=https%3A%2F%2Fwww.scottishrenewables.com%2Fassets%2F000%2F004%2F717%2FFINAL-TNUoS_proposal_consumer_impact_under_2030-20250429-ISSUE_original.pdf%3F1746046850" xr:uid="{E4CA95B8-9079-4115-A15A-ABB5983774AB}"/>
  </hyperlink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95E1BDC5029614ABF43223A464FD248" ma:contentTypeVersion="18" ma:contentTypeDescription="Create a new document." ma:contentTypeScope="" ma:versionID="ceb6efbdcfec11dfd429c4202725fe0e">
  <xsd:schema xmlns:xsd="http://www.w3.org/2001/XMLSchema" xmlns:xs="http://www.w3.org/2001/XMLSchema" xmlns:p="http://schemas.microsoft.com/office/2006/metadata/properties" xmlns:ns2="f71abe4e-f5ff-49cd-8eff-5f4949acc510" xmlns:ns3="97b6fe81-1556-4112-94ca-31043ca39b71" xmlns:ns4="cadce026-d35b-4a62-a2ee-1436bb44fb55" targetNamespace="http://schemas.microsoft.com/office/2006/metadata/properties" ma:root="true" ma:fieldsID="47458f1ff4cd003c7258574a568ee77b" ns2:_="" ns3:_="" ns4:_="">
    <xsd:import namespace="f71abe4e-f5ff-49cd-8eff-5f4949acc510"/>
    <xsd:import namespace="97b6fe81-1556-4112-94ca-31043ca39b71"/>
    <xsd:import namespace="cadce026-d35b-4a62-a2ee-1436bb44fb5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LengthInSeconds" minOccurs="0"/>
                <xsd:element ref="ns2:lcf76f155ced4ddcb4097134ff3c332f" minOccurs="0"/>
                <xsd:element ref="ns4:TaxCatchAll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71abe4e-f5ff-49cd-8eff-5f4949acc51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ObjectDetectorVersions" ma:index="20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3" nillable="true" ma:taxonomy="true" ma:internalName="lcf76f155ced4ddcb4097134ff3c332f" ma:taxonomyFieldName="MediaServiceImageTags" ma:displayName="Image Tags" ma:readOnly="false" ma:fieldId="{5cf76f15-5ced-4ddc-b409-7134ff3c332f}" ma:taxonomyMulti="true" ma:sspId="f571c05a-9bf0-4b0b-ad97-e13aed49ba3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b6fe81-1556-4112-94ca-31043ca39b71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dce026-d35b-4a62-a2ee-1436bb44fb55" elementFormDefault="qualified">
    <xsd:import namespace="http://schemas.microsoft.com/office/2006/documentManagement/types"/>
    <xsd:import namespace="http://schemas.microsoft.com/office/infopath/2007/PartnerControls"/>
    <xsd:element name="TaxCatchAll" ma:index="24" nillable="true" ma:displayName="Taxonomy Catch All Column" ma:hidden="true" ma:list="{2a93f86f-df12-4503-be51-556605c1ee02}" ma:internalName="TaxCatchAll" ma:showField="CatchAllData" ma:web="97b6fe81-1556-4112-94ca-31043ca39b7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71abe4e-f5ff-49cd-8eff-5f4949acc510">
      <Terms xmlns="http://schemas.microsoft.com/office/infopath/2007/PartnerControls"/>
    </lcf76f155ced4ddcb4097134ff3c332f>
    <TaxCatchAll xmlns="cadce026-d35b-4a62-a2ee-1436bb44fb55" xsi:nil="true"/>
    <SharedWithUsers xmlns="97b6fe81-1556-4112-94ca-31043ca39b71">
      <UserInfo>
        <DisplayName/>
        <AccountId xsi:nil="true"/>
        <AccountType/>
      </UserInfo>
    </SharedWithUsers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6BC1306-7DE9-4372-91CF-2ED1868F6350}"/>
</file>

<file path=customXml/itemProps2.xml><?xml version="1.0" encoding="utf-8"?>
<ds:datastoreItem xmlns:ds="http://schemas.openxmlformats.org/officeDocument/2006/customXml" ds:itemID="{4C4F64E8-405B-4B8A-9FF5-D96FEDADB026}"/>
</file>

<file path=customXml/itemProps3.xml><?xml version="1.0" encoding="utf-8"?>
<ds:datastoreItem xmlns:ds="http://schemas.openxmlformats.org/officeDocument/2006/customXml" ds:itemID="{0FE78973-82B6-49C4-8A80-C7FF4D4FAB9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Daniel Hickman (NESO)</dc:creator>
  <cp:keywords/>
  <dc:description/>
  <cp:lastModifiedBy>Tindal, John</cp:lastModifiedBy>
  <cp:revision/>
  <dcterms:created xsi:type="dcterms:W3CDTF">2025-03-13T12:22:54Z</dcterms:created>
  <dcterms:modified xsi:type="dcterms:W3CDTF">2025-05-23T08:56:55Z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0x010100095E1BDC5029614ABF43223A464FD248</vt:lpwstr>
  </property>
  <property fmtid="{D5CDD505-2E9C-101B-9397-08002B2CF9AE}" pid="3" name="MediaServiceImageTags">
    <vt:lpwstr/>
  </property>
  <property fmtid="{D5CDD505-2E9C-101B-9397-08002B2CF9AE}" pid="4" name="MSIP_Label_4bbdab50-b622-4a89-b2f3-2dc9b27fe77a_Enabled">
    <vt:lpwstr>true</vt:lpwstr>
  </property>
  <property fmtid="{D5CDD505-2E9C-101B-9397-08002B2CF9AE}" pid="5" name="MSIP_Label_4bbdab50-b622-4a89-b2f3-2dc9b27fe77a_SetDate">
    <vt:lpwstr>2025-04-21T18:04:12Z</vt:lpwstr>
  </property>
  <property fmtid="{D5CDD505-2E9C-101B-9397-08002B2CF9AE}" pid="6" name="MSIP_Label_4bbdab50-b622-4a89-b2f3-2dc9b27fe77a_Method">
    <vt:lpwstr>Privileged</vt:lpwstr>
  </property>
  <property fmtid="{D5CDD505-2E9C-101B-9397-08002B2CF9AE}" pid="7" name="MSIP_Label_4bbdab50-b622-4a89-b2f3-2dc9b27fe77a_Name">
    <vt:lpwstr>4bbdab50-b622-4a89-b2f3-2dc9b27fe77a</vt:lpwstr>
  </property>
  <property fmtid="{D5CDD505-2E9C-101B-9397-08002B2CF9AE}" pid="8" name="MSIP_Label_4bbdab50-b622-4a89-b2f3-2dc9b27fe77a_SiteId">
    <vt:lpwstr>953b0f83-1ce6-45c3-82c9-1d847e372339</vt:lpwstr>
  </property>
  <property fmtid="{D5CDD505-2E9C-101B-9397-08002B2CF9AE}" pid="9" name="MSIP_Label_4bbdab50-b622-4a89-b2f3-2dc9b27fe77a_ActionId">
    <vt:lpwstr>5683ae7f-32fe-40df-b90a-df122ca4c231</vt:lpwstr>
  </property>
  <property fmtid="{D5CDD505-2E9C-101B-9397-08002B2CF9AE}" pid="10" name="MSIP_Label_4bbdab50-b622-4a89-b2f3-2dc9b27fe77a_ContentBits">
    <vt:lpwstr>0</vt:lpwstr>
  </property>
  <property fmtid="{D5CDD505-2E9C-101B-9397-08002B2CF9AE}" pid="11" name="MSIP_Label_4bbdab50-b622-4a89-b2f3-2dc9b27fe77a_Tag">
    <vt:lpwstr>10, 0, 1, 1</vt:lpwstr>
  </property>
  <property fmtid="{D5CDD505-2E9C-101B-9397-08002B2CF9AE}" pid="12" name="Order">
    <vt:r8>84900</vt:r8>
  </property>
  <property fmtid="{D5CDD505-2E9C-101B-9397-08002B2CF9AE}" pid="13" name="xd_Signature">
    <vt:bool>false</vt:bool>
  </property>
  <property fmtid="{D5CDD505-2E9C-101B-9397-08002B2CF9AE}" pid="14" name="xd_ProgID">
    <vt:lpwstr/>
  </property>
  <property fmtid="{D5CDD505-2E9C-101B-9397-08002B2CF9AE}" pid="15" name="_SourceUrl">
    <vt:lpwstr/>
  </property>
  <property fmtid="{D5CDD505-2E9C-101B-9397-08002B2CF9AE}" pid="16" name="_SharedFileIndex">
    <vt:lpwstr/>
  </property>
  <property fmtid="{D5CDD505-2E9C-101B-9397-08002B2CF9AE}" pid="17" name="ComplianceAssetId">
    <vt:lpwstr/>
  </property>
  <property fmtid="{D5CDD505-2E9C-101B-9397-08002B2CF9AE}" pid="18" name="TemplateUrl">
    <vt:lpwstr/>
  </property>
  <property fmtid="{D5CDD505-2E9C-101B-9397-08002B2CF9AE}" pid="19" name="_ExtendedDescription">
    <vt:lpwstr/>
  </property>
  <property fmtid="{D5CDD505-2E9C-101B-9397-08002B2CF9AE}" pid="20" name="TriggerFlowInfo">
    <vt:lpwstr/>
  </property>
</Properties>
</file>